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64011"/>
  <bookViews>
    <workbookView xWindow="0" yWindow="0" windowWidth="28800" windowHeight="12300" firstSheet="1" activeTab="12"/>
  </bookViews>
  <sheets>
    <sheet name="для школы на печать" sheetId="14" r:id="rId1"/>
    <sheet name="перспективное" sheetId="1" r:id="rId2"/>
    <sheet name="27.04" sheetId="2" r:id="rId3"/>
    <sheet name="28.04" sheetId="5" r:id="rId4"/>
    <sheet name="29.04" sheetId="6" r:id="rId5"/>
    <sheet name="30.04" sheetId="7" r:id="rId6"/>
    <sheet name="01.05" sheetId="8" r:id="rId7"/>
    <sheet name="04.05" sheetId="9" r:id="rId8"/>
    <sheet name="05.05" sheetId="10" r:id="rId9"/>
    <sheet name="06.05" sheetId="11" r:id="rId10"/>
    <sheet name="07.05" sheetId="12" r:id="rId11"/>
    <sheet name="08.05" sheetId="13" r:id="rId12"/>
    <sheet name="расчетный итоговый" sheetId="3" r:id="rId13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64" i="1" l="1"/>
  <c r="C37" i="1"/>
  <c r="C37" i="14"/>
  <c r="D8" i="3"/>
  <c r="D9" i="3"/>
  <c r="D10" i="3"/>
  <c r="D11" i="3"/>
  <c r="D12" i="3"/>
  <c r="D13" i="3"/>
  <c r="D14" i="3"/>
  <c r="D7" i="3"/>
  <c r="D6" i="3"/>
  <c r="D5" i="3"/>
  <c r="H8" i="3"/>
  <c r="H7" i="3"/>
  <c r="H6" i="3"/>
  <c r="H5" i="3"/>
  <c r="I9" i="3"/>
  <c r="I6" i="3"/>
  <c r="I7" i="3"/>
  <c r="I8" i="3"/>
  <c r="I5" i="3"/>
  <c r="G101" i="14"/>
  <c r="F101" i="14"/>
  <c r="E101" i="14"/>
  <c r="D101" i="14"/>
  <c r="G92" i="14"/>
  <c r="F92" i="14"/>
  <c r="E92" i="14"/>
  <c r="D92" i="14"/>
  <c r="C87" i="14"/>
  <c r="C92" i="14" s="1"/>
  <c r="C107" i="14" s="1"/>
  <c r="G83" i="14"/>
  <c r="F83" i="14"/>
  <c r="E83" i="14"/>
  <c r="D83" i="14"/>
  <c r="C83" i="14"/>
  <c r="G74" i="14"/>
  <c r="F74" i="14"/>
  <c r="E74" i="14"/>
  <c r="D74" i="14"/>
  <c r="C60" i="14"/>
  <c r="G46" i="14"/>
  <c r="F46" i="14"/>
  <c r="E46" i="14"/>
  <c r="D46" i="14"/>
  <c r="C33" i="14"/>
  <c r="G16" i="14"/>
  <c r="F16" i="14"/>
  <c r="E16" i="14"/>
  <c r="D16" i="14"/>
  <c r="C10" i="14"/>
  <c r="C16" i="14" s="1"/>
  <c r="C87" i="1"/>
  <c r="C60" i="1"/>
  <c r="C33" i="1"/>
  <c r="C10" i="1"/>
  <c r="D30" i="3" l="1"/>
  <c r="B14" i="3"/>
  <c r="B11" i="3"/>
  <c r="B8" i="3"/>
  <c r="C17" i="11"/>
  <c r="C17" i="7"/>
  <c r="B7" i="3"/>
  <c r="C16" i="6"/>
  <c r="B6" i="3"/>
  <c r="B38" i="1"/>
  <c r="B28" i="1"/>
  <c r="B102" i="1"/>
  <c r="B75" i="1"/>
  <c r="B47" i="1"/>
  <c r="C17" i="12" l="1"/>
  <c r="C17" i="9"/>
  <c r="C17" i="8"/>
  <c r="C17" i="5"/>
  <c r="A14" i="3" l="1"/>
  <c r="B13" i="3"/>
  <c r="B93" i="1" s="1"/>
  <c r="A13" i="3"/>
  <c r="B12" i="3"/>
  <c r="B84" i="1" s="1"/>
  <c r="A12" i="3"/>
  <c r="A11" i="3"/>
  <c r="B10" i="3"/>
  <c r="B65" i="1" s="1"/>
  <c r="A10" i="3"/>
  <c r="B9" i="3"/>
  <c r="B56" i="1" s="1"/>
  <c r="A9" i="3"/>
  <c r="A8" i="3"/>
  <c r="A7" i="3"/>
  <c r="A6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A5" i="3"/>
  <c r="B5" i="3"/>
  <c r="B17" i="1" s="1"/>
  <c r="C16" i="2" l="1"/>
  <c r="E92" i="1" l="1"/>
  <c r="F92" i="1"/>
  <c r="G92" i="1"/>
  <c r="D92" i="1"/>
  <c r="E83" i="1"/>
  <c r="F83" i="1"/>
  <c r="G83" i="1"/>
  <c r="D83" i="1"/>
  <c r="E74" i="1"/>
  <c r="F74" i="1"/>
  <c r="G74" i="1"/>
  <c r="D74" i="1"/>
  <c r="E46" i="1"/>
  <c r="F46" i="1"/>
  <c r="G46" i="1"/>
  <c r="D46" i="1"/>
  <c r="E101" i="1"/>
  <c r="F101" i="1"/>
  <c r="G101" i="1"/>
  <c r="D101" i="1"/>
  <c r="E16" i="1"/>
  <c r="F16" i="1"/>
  <c r="G16" i="1"/>
  <c r="D16" i="1"/>
  <c r="C92" i="1" l="1"/>
  <c r="C83" i="1"/>
  <c r="C16" i="1"/>
  <c r="C105" i="1" l="1"/>
  <c r="C107" i="1" s="1"/>
</calcChain>
</file>

<file path=xl/sharedStrings.xml><?xml version="1.0" encoding="utf-8"?>
<sst xmlns="http://schemas.openxmlformats.org/spreadsheetml/2006/main" count="616" uniqueCount="68">
  <si>
    <t>Дополнительное меню из средств экономии, выдается на все категории 1-4 классов</t>
  </si>
  <si>
    <t>Наименование блюд</t>
  </si>
  <si>
    <t>Выход, г.</t>
  </si>
  <si>
    <t>Цена, руб.</t>
  </si>
  <si>
    <t>Калорийность, ккал.</t>
  </si>
  <si>
    <t>Белки</t>
  </si>
  <si>
    <t>Жиры</t>
  </si>
  <si>
    <t>Угле- воды</t>
  </si>
  <si>
    <t>Согласовано:</t>
  </si>
  <si>
    <t>Разработано и утверждено:</t>
  </si>
  <si>
    <t>Ген.директор</t>
  </si>
  <si>
    <t>ООО "Большая Перемена Нск"</t>
  </si>
  <si>
    <t>Е.Е. Даниленко</t>
  </si>
  <si>
    <t>" ______ " _____________________ 20___ г</t>
  </si>
  <si>
    <t xml:space="preserve">Основание сборник технологических нормативов, рецептур блюд и кулинарных изделий для школьных образовательных учреждений, школ - интернатов, детских домов и детских оздоровительных учреждений.Пермь 2004,Пермь 2008, Пермь 2013, Москва-Дели 2011, ТТК, разработанные ООО «Большая Перемена Нск» и проверенные в программном обеспечении НИИ санитарии и гигиены г. Новосибирска </t>
  </si>
  <si>
    <t>Итого за все дни на человека</t>
  </si>
  <si>
    <t>ИТОГО</t>
  </si>
  <si>
    <t>Колличество на все категории 1-4 классов</t>
  </si>
  <si>
    <t>Сумма за день на 1 ребенка, руб.</t>
  </si>
  <si>
    <t>Сумма экономии за весь день</t>
  </si>
  <si>
    <t>Сумма экономии</t>
  </si>
  <si>
    <t>Пищевая ценность, г.</t>
  </si>
  <si>
    <t>Утверждено</t>
  </si>
  <si>
    <t>Меню</t>
  </si>
  <si>
    <t xml:space="preserve"> </t>
  </si>
  <si>
    <t>итого цена</t>
  </si>
  <si>
    <t xml:space="preserve"> __________ Даниленко Е.Е.</t>
  </si>
  <si>
    <t>Генеральный директор</t>
  </si>
  <si>
    <t>Дополнительное меню из средств экономии (выдается на все категории 1-4 классов)</t>
  </si>
  <si>
    <t>Директор ОУ</t>
  </si>
  <si>
    <t xml:space="preserve">Согласовано   ___________________________________________ </t>
  </si>
  <si>
    <t>Заведующий столовой _______________________________________</t>
  </si>
  <si>
    <t>Период с _________________ по ___________________.</t>
  </si>
  <si>
    <t>Категория: 1-4 класс</t>
  </si>
  <si>
    <t>День /Дата</t>
  </si>
  <si>
    <t>Цена одного дня</t>
  </si>
  <si>
    <t>Количество довольствующихся, чел.</t>
  </si>
  <si>
    <t>Общая сумма, руб.</t>
  </si>
  <si>
    <t>сыр порционно</t>
  </si>
  <si>
    <t>итого</t>
  </si>
  <si>
    <t>апельсин</t>
  </si>
  <si>
    <t>Помидор свежий порционно</t>
  </si>
  <si>
    <t>Директор МБОУ СОШ №179</t>
  </si>
  <si>
    <t>Резникова Л.Е.</t>
  </si>
  <si>
    <t>филиал:МБОУ СОШ №179</t>
  </si>
  <si>
    <t>День №1/Дата 27.04.2026</t>
  </si>
  <si>
    <t>День №2/Дата 28.04.2026</t>
  </si>
  <si>
    <t>Груша свежая</t>
  </si>
  <si>
    <t>День №3/Дата 29.04.2026</t>
  </si>
  <si>
    <t>День №4/Дата 30.04.2026</t>
  </si>
  <si>
    <t>Огурец свежий порционно</t>
  </si>
  <si>
    <t>38,00 руб.</t>
  </si>
  <si>
    <t>День №6/Дата 04.05.2026</t>
  </si>
  <si>
    <t>День №5/Дата 01.05.2026</t>
  </si>
  <si>
    <t>День №7/Дата 05.05.2026</t>
  </si>
  <si>
    <t>День №8/Дата 06.05.2026</t>
  </si>
  <si>
    <t>День №9/Дата 07.05.2026</t>
  </si>
  <si>
    <t>День №10/Дата 08.05.2026</t>
  </si>
  <si>
    <t>День №1</t>
  </si>
  <si>
    <t>День №2</t>
  </si>
  <si>
    <t>День №3</t>
  </si>
  <si>
    <t>День №4</t>
  </si>
  <si>
    <t>День №5</t>
  </si>
  <si>
    <t>День №6</t>
  </si>
  <si>
    <t>День №7</t>
  </si>
  <si>
    <t>День №8</t>
  </si>
  <si>
    <t>День №9</t>
  </si>
  <si>
    <t>День №10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</si>
</sst>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&quot; руб.&quot;"/>
    <numFmt numFmtId="165" formatCode="0.0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8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8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charset val="204"/>
      <scheme val="minor"/>
    </font>
    <font>
      <b/>
      <sz val="2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2" fillId="0" borderId="0" xfId="0" applyFont="1" applyAlignment="1"/>
    <xf numFmtId="0" fontId="3" fillId="0" borderId="0" xfId="0" applyFont="1" applyAlignment="1"/>
    <xf numFmtId="0" fontId="2" fillId="0" borderId="0" xfId="0" applyFont="1" applyAlignment="1"/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1" fontId="6" fillId="0" borderId="6" xfId="0" applyNumberFormat="1" applyFont="1" applyBorder="1" applyAlignment="1">
      <alignment horizontal="center" vertical="top"/>
    </xf>
    <xf numFmtId="164" fontId="6" fillId="0" borderId="5" xfId="0" applyNumberFormat="1" applyFont="1" applyBorder="1" applyAlignment="1">
      <alignment horizontal="center"/>
    </xf>
    <xf numFmtId="0" fontId="1" fillId="0" borderId="0" xfId="0" applyFont="1"/>
    <xf numFmtId="0" fontId="0" fillId="0" borderId="5" xfId="0" applyBorder="1"/>
    <xf numFmtId="165" fontId="6" fillId="0" borderId="6" xfId="0" applyNumberFormat="1" applyFont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 wrapText="1"/>
    </xf>
    <xf numFmtId="0" fontId="7" fillId="0" borderId="0" xfId="0" applyFont="1"/>
    <xf numFmtId="0" fontId="5" fillId="0" borderId="0" xfId="0" applyFont="1" applyAlignment="1">
      <alignment horizontal="right"/>
    </xf>
    <xf numFmtId="0" fontId="0" fillId="0" borderId="0" xfId="0" applyBorder="1"/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wrapText="1"/>
    </xf>
    <xf numFmtId="0" fontId="3" fillId="0" borderId="5" xfId="0" applyFont="1" applyBorder="1" applyAlignment="1"/>
    <xf numFmtId="0" fontId="0" fillId="0" borderId="10" xfId="0" applyBorder="1"/>
    <xf numFmtId="0" fontId="0" fillId="0" borderId="9" xfId="0" applyBorder="1"/>
    <xf numFmtId="0" fontId="10" fillId="0" borderId="0" xfId="0" applyFont="1"/>
    <xf numFmtId="0" fontId="9" fillId="0" borderId="0" xfId="0" applyFont="1" applyAlignment="1">
      <alignment vertical="center" wrapText="1"/>
    </xf>
    <xf numFmtId="0" fontId="11" fillId="0" borderId="0" xfId="0" applyFont="1"/>
    <xf numFmtId="0" fontId="10" fillId="0" borderId="12" xfId="0" applyFont="1" applyBorder="1"/>
    <xf numFmtId="0" fontId="10" fillId="0" borderId="13" xfId="0" applyFont="1" applyBorder="1"/>
    <xf numFmtId="0" fontId="11" fillId="0" borderId="13" xfId="0" applyFont="1" applyBorder="1"/>
    <xf numFmtId="0" fontId="0" fillId="0" borderId="6" xfId="0" applyBorder="1"/>
    <xf numFmtId="0" fontId="0" fillId="0" borderId="5" xfId="0" applyBorder="1" applyAlignment="1">
      <alignment wrapText="1"/>
    </xf>
    <xf numFmtId="1" fontId="6" fillId="0" borderId="5" xfId="0" applyNumberFormat="1" applyFont="1" applyBorder="1" applyAlignment="1">
      <alignment horizontal="center" vertical="top"/>
    </xf>
    <xf numFmtId="165" fontId="6" fillId="0" borderId="5" xfId="0" applyNumberFormat="1" applyFont="1" applyBorder="1" applyAlignment="1">
      <alignment horizontal="center" vertical="center"/>
    </xf>
    <xf numFmtId="1" fontId="6" fillId="0" borderId="5" xfId="0" applyNumberFormat="1" applyFont="1" applyBorder="1" applyAlignment="1">
      <alignment horizontal="center"/>
    </xf>
    <xf numFmtId="165" fontId="6" fillId="0" borderId="5" xfId="0" applyNumberFormat="1" applyFont="1" applyBorder="1" applyAlignment="1">
      <alignment horizontal="center"/>
    </xf>
    <xf numFmtId="164" fontId="6" fillId="0" borderId="6" xfId="0" applyNumberFormat="1" applyFont="1" applyBorder="1" applyAlignment="1">
      <alignment horizontal="center"/>
    </xf>
    <xf numFmtId="0" fontId="0" fillId="0" borderId="14" xfId="0" applyBorder="1" applyAlignment="1">
      <alignment wrapText="1"/>
    </xf>
    <xf numFmtId="0" fontId="0" fillId="0" borderId="14" xfId="0" applyBorder="1"/>
    <xf numFmtId="0" fontId="0" fillId="0" borderId="6" xfId="0" applyBorder="1" applyAlignment="1">
      <alignment wrapText="1"/>
    </xf>
    <xf numFmtId="0" fontId="5" fillId="2" borderId="18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0" fillId="0" borderId="9" xfId="0" applyBorder="1" applyAlignment="1">
      <alignment wrapText="1"/>
    </xf>
    <xf numFmtId="2" fontId="0" fillId="0" borderId="9" xfId="0" applyNumberFormat="1" applyBorder="1"/>
    <xf numFmtId="0" fontId="12" fillId="0" borderId="15" xfId="0" applyFont="1" applyBorder="1" applyAlignment="1">
      <alignment wrapText="1"/>
    </xf>
    <xf numFmtId="0" fontId="8" fillId="0" borderId="18" xfId="0" applyFont="1" applyBorder="1" applyAlignment="1">
      <alignment wrapText="1"/>
    </xf>
    <xf numFmtId="0" fontId="8" fillId="0" borderId="21" xfId="0" applyFont="1" applyBorder="1" applyAlignment="1">
      <alignment wrapText="1"/>
    </xf>
    <xf numFmtId="0" fontId="5" fillId="2" borderId="21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1" fillId="0" borderId="22" xfId="0" applyFont="1" applyBorder="1" applyAlignment="1">
      <alignment wrapText="1"/>
    </xf>
    <xf numFmtId="0" fontId="5" fillId="2" borderId="23" xfId="0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wrapText="1"/>
    </xf>
    <xf numFmtId="0" fontId="13" fillId="0" borderId="5" xfId="0" applyFont="1" applyBorder="1"/>
    <xf numFmtId="2" fontId="13" fillId="0" borderId="5" xfId="0" applyNumberFormat="1" applyFont="1" applyBorder="1"/>
    <xf numFmtId="164" fontId="5" fillId="0" borderId="6" xfId="0" applyNumberFormat="1" applyFont="1" applyBorder="1" applyAlignment="1">
      <alignment horizontal="center"/>
    </xf>
    <xf numFmtId="165" fontId="5" fillId="0" borderId="6" xfId="0" applyNumberFormat="1" applyFont="1" applyBorder="1" applyAlignment="1">
      <alignment horizontal="center" vertical="center"/>
    </xf>
    <xf numFmtId="1" fontId="5" fillId="0" borderId="6" xfId="0" applyNumberFormat="1" applyFont="1" applyBorder="1" applyAlignment="1">
      <alignment horizontal="center" vertical="top"/>
    </xf>
    <xf numFmtId="0" fontId="13" fillId="0" borderId="28" xfId="0" applyFont="1" applyBorder="1"/>
    <xf numFmtId="0" fontId="13" fillId="0" borderId="29" xfId="0" applyFont="1" applyBorder="1"/>
    <xf numFmtId="2" fontId="13" fillId="0" borderId="29" xfId="0" applyNumberFormat="1" applyFont="1" applyBorder="1"/>
    <xf numFmtId="165" fontId="5" fillId="0" borderId="29" xfId="0" applyNumberFormat="1" applyFont="1" applyBorder="1" applyAlignment="1">
      <alignment horizontal="center" vertical="center"/>
    </xf>
    <xf numFmtId="165" fontId="5" fillId="0" borderId="30" xfId="0" applyNumberFormat="1" applyFont="1" applyBorder="1" applyAlignment="1">
      <alignment horizontal="center" vertical="center"/>
    </xf>
    <xf numFmtId="165" fontId="5" fillId="0" borderId="31" xfId="0" applyNumberFormat="1" applyFont="1" applyBorder="1" applyAlignment="1">
      <alignment horizontal="center" vertical="center"/>
    </xf>
    <xf numFmtId="0" fontId="13" fillId="0" borderId="32" xfId="0" applyFont="1" applyBorder="1"/>
    <xf numFmtId="0" fontId="13" fillId="0" borderId="33" xfId="0" applyFont="1" applyBorder="1"/>
    <xf numFmtId="0" fontId="13" fillId="0" borderId="34" xfId="0" applyFont="1" applyBorder="1"/>
    <xf numFmtId="0" fontId="13" fillId="0" borderId="35" xfId="0" applyFont="1" applyBorder="1"/>
    <xf numFmtId="0" fontId="13" fillId="0" borderId="36" xfId="0" applyFont="1" applyBorder="1"/>
    <xf numFmtId="0" fontId="14" fillId="0" borderId="5" xfId="0" applyFont="1" applyBorder="1"/>
    <xf numFmtId="0" fontId="14" fillId="0" borderId="6" xfId="0" applyFont="1" applyBorder="1"/>
    <xf numFmtId="165" fontId="0" fillId="0" borderId="9" xfId="0" applyNumberFormat="1" applyBorder="1"/>
    <xf numFmtId="0" fontId="2" fillId="0" borderId="0" xfId="0" applyFont="1" applyAlignment="1"/>
    <xf numFmtId="0" fontId="2" fillId="0" borderId="0" xfId="0" applyFont="1" applyAlignment="1">
      <alignment horizontal="right"/>
    </xf>
    <xf numFmtId="0" fontId="5" fillId="2" borderId="15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vertical="top"/>
    </xf>
    <xf numFmtId="0" fontId="5" fillId="2" borderId="5" xfId="0" applyFont="1" applyFill="1" applyBorder="1" applyAlignment="1">
      <alignment horizontal="center" vertical="center" wrapText="1"/>
    </xf>
    <xf numFmtId="165" fontId="6" fillId="0" borderId="6" xfId="0" applyNumberFormat="1" applyFont="1" applyBorder="1" applyAlignment="1">
      <alignment horizontal="center" vertical="top"/>
    </xf>
    <xf numFmtId="165" fontId="6" fillId="0" borderId="6" xfId="0" applyNumberFormat="1" applyFont="1" applyBorder="1" applyAlignment="1">
      <alignment horizontal="center"/>
    </xf>
    <xf numFmtId="2" fontId="0" fillId="0" borderId="0" xfId="0" applyNumberFormat="1"/>
    <xf numFmtId="0" fontId="6" fillId="2" borderId="6" xfId="0" applyFont="1" applyFill="1" applyBorder="1" applyAlignment="1">
      <alignment horizontal="center" vertical="center" wrapText="1"/>
    </xf>
    <xf numFmtId="0" fontId="16" fillId="0" borderId="0" xfId="0" applyFont="1"/>
    <xf numFmtId="14" fontId="0" fillId="0" borderId="5" xfId="0" applyNumberFormat="1" applyBorder="1" applyAlignment="1">
      <alignment wrapText="1"/>
    </xf>
    <xf numFmtId="2" fontId="0" fillId="0" borderId="5" xfId="0" applyNumberFormat="1" applyBorder="1" applyAlignment="1">
      <alignment wrapText="1"/>
    </xf>
    <xf numFmtId="2" fontId="0" fillId="0" borderId="5" xfId="0" applyNumberFormat="1" applyBorder="1"/>
    <xf numFmtId="14" fontId="0" fillId="0" borderId="5" xfId="0" applyNumberFormat="1" applyBorder="1"/>
    <xf numFmtId="0" fontId="0" fillId="0" borderId="9" xfId="0" applyFill="1" applyBorder="1" applyAlignment="1">
      <alignment wrapText="1"/>
    </xf>
    <xf numFmtId="14" fontId="2" fillId="0" borderId="0" xfId="0" applyNumberFormat="1" applyFont="1" applyAlignment="1"/>
    <xf numFmtId="0" fontId="6" fillId="0" borderId="5" xfId="0" applyNumberFormat="1" applyFont="1" applyBorder="1" applyAlignment="1">
      <alignment horizontal="center"/>
    </xf>
    <xf numFmtId="0" fontId="2" fillId="0" borderId="0" xfId="0" applyFont="1" applyAlignment="1"/>
    <xf numFmtId="0" fontId="4" fillId="0" borderId="0" xfId="0" applyFont="1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0" fillId="0" borderId="25" xfId="0" applyBorder="1" applyAlignment="1">
      <alignment horizontal="center" wrapText="1"/>
    </xf>
    <xf numFmtId="0" fontId="0" fillId="0" borderId="26" xfId="0" applyBorder="1" applyAlignment="1">
      <alignment horizontal="center" wrapText="1"/>
    </xf>
    <xf numFmtId="0" fontId="0" fillId="0" borderId="27" xfId="0" applyBorder="1" applyAlignment="1">
      <alignment horizontal="center" wrapText="1"/>
    </xf>
    <xf numFmtId="0" fontId="15" fillId="0" borderId="0" xfId="0" applyFont="1" applyAlignment="1">
      <alignment horizontal="center"/>
    </xf>
    <xf numFmtId="0" fontId="2" fillId="0" borderId="0" xfId="0" applyFont="1" applyAlignment="1"/>
    <xf numFmtId="0" fontId="4" fillId="0" borderId="37" xfId="0" applyFont="1" applyBorder="1" applyAlignment="1">
      <alignment horizontal="center" wrapText="1"/>
    </xf>
    <xf numFmtId="0" fontId="0" fillId="0" borderId="38" xfId="0" applyBorder="1" applyAlignment="1">
      <alignment horizontal="center"/>
    </xf>
    <xf numFmtId="2" fontId="6" fillId="0" borderId="5" xfId="0" applyNumberFormat="1" applyFont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7"/>
  <sheetViews>
    <sheetView topLeftCell="A85" workbookViewId="0">
      <selection activeCell="C105" sqref="C105"/>
    </sheetView>
  </sheetViews>
  <sheetFormatPr defaultRowHeight="15" x14ac:dyDescent="0.25"/>
  <cols>
    <col min="1" max="1" width="43.42578125" customWidth="1"/>
    <col min="3" max="3" width="15.7109375" customWidth="1"/>
    <col min="4" max="4" width="10.28515625" customWidth="1"/>
  </cols>
  <sheetData>
    <row r="1" spans="1:10" x14ac:dyDescent="0.25">
      <c r="A1" s="25" t="s">
        <v>8</v>
      </c>
      <c r="B1" s="25"/>
      <c r="C1" s="26"/>
      <c r="D1" s="27"/>
      <c r="E1" s="25" t="s">
        <v>9</v>
      </c>
      <c r="F1" s="25"/>
      <c r="G1" s="27"/>
      <c r="H1" s="27"/>
      <c r="I1" s="27"/>
      <c r="J1" s="27"/>
    </row>
    <row r="2" spans="1:10" x14ac:dyDescent="0.25">
      <c r="A2" s="25" t="s">
        <v>42</v>
      </c>
      <c r="B2" s="25"/>
      <c r="C2" s="25"/>
      <c r="D2" s="27"/>
      <c r="E2" s="25" t="s">
        <v>10</v>
      </c>
      <c r="F2" s="25"/>
      <c r="G2" s="27"/>
      <c r="H2" s="27"/>
      <c r="I2" s="27"/>
      <c r="J2" s="27"/>
    </row>
    <row r="3" spans="1:10" x14ac:dyDescent="0.25">
      <c r="A3" s="26"/>
      <c r="B3" s="26"/>
      <c r="C3" s="26"/>
      <c r="D3" s="26"/>
      <c r="E3" s="25" t="s">
        <v>11</v>
      </c>
      <c r="F3" s="26"/>
      <c r="G3" s="26"/>
      <c r="H3" s="26"/>
      <c r="I3" s="26"/>
      <c r="J3" s="26"/>
    </row>
    <row r="4" spans="1:10" ht="15.75" thickBot="1" x14ac:dyDescent="0.3">
      <c r="A4" s="25" t="s">
        <v>43</v>
      </c>
      <c r="B4" s="25"/>
      <c r="C4" s="25"/>
      <c r="D4" s="27"/>
      <c r="E4" s="28"/>
      <c r="F4" s="28"/>
      <c r="G4" s="28"/>
      <c r="H4" s="25" t="s">
        <v>12</v>
      </c>
      <c r="I4" s="27"/>
      <c r="J4" s="27"/>
    </row>
    <row r="5" spans="1:10" x14ac:dyDescent="0.25">
      <c r="A5" s="25"/>
      <c r="B5" s="25"/>
      <c r="C5" s="26"/>
      <c r="D5" s="27"/>
      <c r="E5" s="29"/>
      <c r="F5" s="29"/>
      <c r="G5" s="30"/>
      <c r="H5" s="27"/>
      <c r="I5" s="27"/>
      <c r="J5" s="27"/>
    </row>
    <row r="6" spans="1:10" x14ac:dyDescent="0.25">
      <c r="A6" s="25" t="s">
        <v>13</v>
      </c>
      <c r="B6" s="25"/>
      <c r="C6" s="26"/>
      <c r="D6" s="27"/>
      <c r="E6" s="25" t="s">
        <v>13</v>
      </c>
      <c r="F6" s="25"/>
      <c r="G6" s="25"/>
      <c r="H6" s="25"/>
      <c r="I6" s="25"/>
      <c r="J6" s="27"/>
    </row>
    <row r="7" spans="1:10" ht="57" customHeight="1" x14ac:dyDescent="0.25">
      <c r="A7" s="91" t="s">
        <v>0</v>
      </c>
      <c r="B7" s="91"/>
      <c r="C7" s="91"/>
      <c r="D7" s="91"/>
      <c r="E7" s="2"/>
      <c r="F7" s="2"/>
      <c r="G7" s="15" t="s">
        <v>21</v>
      </c>
    </row>
    <row r="8" spans="1:10" ht="24.95" customHeight="1" x14ac:dyDescent="0.35">
      <c r="A8" s="70" t="s">
        <v>58</v>
      </c>
      <c r="B8" s="21"/>
      <c r="C8" s="21"/>
      <c r="D8" s="21"/>
      <c r="E8" s="22"/>
      <c r="F8" s="22"/>
      <c r="G8" s="21"/>
    </row>
    <row r="9" spans="1:10" ht="42.75" x14ac:dyDescent="0.25">
      <c r="A9" s="17" t="s">
        <v>1</v>
      </c>
      <c r="B9" s="19" t="s">
        <v>2</v>
      </c>
      <c r="C9" s="18" t="s">
        <v>3</v>
      </c>
      <c r="D9" s="18" t="s">
        <v>4</v>
      </c>
      <c r="E9" s="19" t="s">
        <v>5</v>
      </c>
      <c r="F9" s="18" t="s">
        <v>6</v>
      </c>
      <c r="G9" s="20" t="s">
        <v>7</v>
      </c>
    </row>
    <row r="10" spans="1:10" ht="45" customHeight="1" x14ac:dyDescent="0.25">
      <c r="A10" s="32" t="s">
        <v>38</v>
      </c>
      <c r="B10" s="35">
        <v>30</v>
      </c>
      <c r="C10" s="9">
        <f>33.99*2</f>
        <v>67.98</v>
      </c>
      <c r="D10" s="36">
        <v>5</v>
      </c>
      <c r="E10" s="36">
        <v>8.1</v>
      </c>
      <c r="F10" s="36">
        <v>7.4</v>
      </c>
      <c r="G10" s="36">
        <v>123</v>
      </c>
    </row>
    <row r="11" spans="1:10" x14ac:dyDescent="0.25">
      <c r="A11" s="32"/>
      <c r="B11" s="11"/>
      <c r="C11" s="11"/>
      <c r="D11" s="11"/>
      <c r="E11" s="11"/>
      <c r="F11" s="11"/>
      <c r="G11" s="11"/>
    </row>
    <row r="12" spans="1:10" x14ac:dyDescent="0.25">
      <c r="A12" s="32"/>
      <c r="B12" s="11"/>
      <c r="C12" s="11"/>
      <c r="D12" s="11"/>
      <c r="E12" s="11"/>
      <c r="F12" s="11"/>
      <c r="G12" s="11"/>
    </row>
    <row r="13" spans="1:10" x14ac:dyDescent="0.25">
      <c r="A13" s="32"/>
      <c r="B13" s="11"/>
      <c r="C13" s="11"/>
      <c r="D13" s="11"/>
      <c r="E13" s="11"/>
      <c r="F13" s="11"/>
      <c r="G13" s="11"/>
    </row>
    <row r="14" spans="1:10" ht="15.75" thickBot="1" x14ac:dyDescent="0.3">
      <c r="A14" s="38"/>
      <c r="B14" s="39"/>
      <c r="C14" s="39"/>
      <c r="D14" s="39"/>
      <c r="E14" s="39"/>
      <c r="F14" s="39"/>
      <c r="G14" s="39"/>
    </row>
    <row r="15" spans="1:10" ht="43.5" thickBot="1" x14ac:dyDescent="0.35">
      <c r="A15" s="47" t="s">
        <v>16</v>
      </c>
      <c r="B15" s="41" t="s">
        <v>2</v>
      </c>
      <c r="C15" s="42" t="s">
        <v>18</v>
      </c>
      <c r="D15" s="42" t="s">
        <v>4</v>
      </c>
      <c r="E15" s="4" t="s">
        <v>5</v>
      </c>
      <c r="F15" s="42" t="s">
        <v>6</v>
      </c>
      <c r="G15" s="43" t="s">
        <v>7</v>
      </c>
    </row>
    <row r="16" spans="1:10" ht="15.75" thickBot="1" x14ac:dyDescent="0.3">
      <c r="A16" s="44"/>
      <c r="B16" s="24"/>
      <c r="C16" s="45">
        <f>C14+C13+C12+C11+C10</f>
        <v>67.98</v>
      </c>
      <c r="D16" s="72">
        <f>D10+D11+D12+D13+D14</f>
        <v>5</v>
      </c>
      <c r="E16" s="72">
        <f t="shared" ref="E16:G16" si="0">E10+E11+E12+E13+E14</f>
        <v>8.1</v>
      </c>
      <c r="F16" s="72">
        <f t="shared" si="0"/>
        <v>7.4</v>
      </c>
      <c r="G16" s="72">
        <f t="shared" si="0"/>
        <v>123</v>
      </c>
    </row>
    <row r="17" spans="1:7" ht="19.5" thickBot="1" x14ac:dyDescent="0.35">
      <c r="A17" s="46" t="s">
        <v>19</v>
      </c>
      <c r="B17" s="93"/>
      <c r="C17" s="94"/>
      <c r="D17" s="94"/>
      <c r="E17" s="94"/>
      <c r="F17" s="94"/>
      <c r="G17" s="95"/>
    </row>
    <row r="18" spans="1:7" x14ac:dyDescent="0.25">
      <c r="A18" s="40"/>
      <c r="B18" s="31"/>
      <c r="C18" s="31"/>
      <c r="D18" s="31"/>
      <c r="E18" s="31"/>
      <c r="F18" s="31"/>
      <c r="G18" s="31"/>
    </row>
    <row r="19" spans="1:7" x14ac:dyDescent="0.25">
      <c r="A19" s="32"/>
      <c r="B19" s="11"/>
      <c r="C19" s="11"/>
      <c r="D19" s="11"/>
      <c r="E19" s="11"/>
      <c r="F19" s="11"/>
      <c r="G19" s="11"/>
    </row>
    <row r="20" spans="1:7" ht="24" thickBot="1" x14ac:dyDescent="0.4">
      <c r="A20" s="71" t="s">
        <v>59</v>
      </c>
      <c r="B20" s="23"/>
      <c r="C20" s="24"/>
      <c r="D20" s="24"/>
      <c r="E20" s="23"/>
      <c r="F20" s="24"/>
      <c r="G20" s="23"/>
    </row>
    <row r="21" spans="1:7" ht="42.75" x14ac:dyDescent="0.25">
      <c r="A21" s="13" t="s">
        <v>1</v>
      </c>
      <c r="B21" s="6" t="s">
        <v>2</v>
      </c>
      <c r="C21" s="5" t="s">
        <v>3</v>
      </c>
      <c r="D21" s="5" t="s">
        <v>4</v>
      </c>
      <c r="E21" s="6" t="s">
        <v>5</v>
      </c>
      <c r="F21" s="5" t="s">
        <v>6</v>
      </c>
      <c r="G21" s="7" t="s">
        <v>7</v>
      </c>
    </row>
    <row r="22" spans="1:7" x14ac:dyDescent="0.25">
      <c r="A22" s="32" t="s">
        <v>47</v>
      </c>
      <c r="B22" s="33">
        <v>250</v>
      </c>
      <c r="C22" s="9">
        <v>90</v>
      </c>
      <c r="D22" s="34">
        <v>189</v>
      </c>
      <c r="E22" s="34">
        <v>0</v>
      </c>
      <c r="F22" s="34">
        <v>0.1</v>
      </c>
      <c r="G22" s="34">
        <v>24.3</v>
      </c>
    </row>
    <row r="23" spans="1:7" x14ac:dyDescent="0.25">
      <c r="A23" s="32"/>
      <c r="B23" s="11"/>
      <c r="C23" s="11"/>
      <c r="D23" s="11"/>
      <c r="E23" s="11"/>
      <c r="F23" s="11"/>
      <c r="G23" s="11"/>
    </row>
    <row r="24" spans="1:7" x14ac:dyDescent="0.25">
      <c r="A24" s="32"/>
      <c r="B24" s="11"/>
      <c r="C24" s="11"/>
      <c r="D24" s="11"/>
      <c r="E24" s="11"/>
      <c r="F24" s="11"/>
      <c r="G24" s="11"/>
    </row>
    <row r="25" spans="1:7" x14ac:dyDescent="0.25">
      <c r="A25" s="32"/>
      <c r="B25" s="11"/>
      <c r="C25" s="11"/>
      <c r="D25" s="11"/>
      <c r="E25" s="11"/>
      <c r="F25" s="11"/>
      <c r="G25" s="11"/>
    </row>
    <row r="26" spans="1:7" ht="43.5" thickBot="1" x14ac:dyDescent="0.35">
      <c r="A26" s="48" t="s">
        <v>16</v>
      </c>
      <c r="B26" s="49" t="s">
        <v>2</v>
      </c>
      <c r="C26" s="50" t="s">
        <v>18</v>
      </c>
      <c r="D26" s="50" t="s">
        <v>4</v>
      </c>
      <c r="E26" s="52" t="s">
        <v>5</v>
      </c>
      <c r="F26" s="50" t="s">
        <v>6</v>
      </c>
      <c r="G26" s="53" t="s">
        <v>7</v>
      </c>
    </row>
    <row r="27" spans="1:7" ht="15.75" thickBot="1" x14ac:dyDescent="0.3">
      <c r="A27" s="44"/>
      <c r="B27" s="24"/>
      <c r="C27" s="45">
        <v>90</v>
      </c>
      <c r="D27" s="34">
        <v>189</v>
      </c>
      <c r="E27" s="34">
        <v>0</v>
      </c>
      <c r="F27" s="34">
        <v>0.1</v>
      </c>
      <c r="G27" s="34">
        <v>24.3</v>
      </c>
    </row>
    <row r="28" spans="1:7" ht="19.5" thickBot="1" x14ac:dyDescent="0.35">
      <c r="A28" s="46" t="s">
        <v>19</v>
      </c>
      <c r="B28" s="93"/>
      <c r="C28" s="94"/>
      <c r="D28" s="94"/>
      <c r="E28" s="94"/>
      <c r="F28" s="94"/>
      <c r="G28" s="95"/>
    </row>
    <row r="29" spans="1:7" ht="24" thickBot="1" x14ac:dyDescent="0.4">
      <c r="A29" s="70" t="s">
        <v>60</v>
      </c>
      <c r="B29" s="16"/>
      <c r="C29" s="16"/>
      <c r="D29" s="16"/>
      <c r="E29" s="16"/>
      <c r="F29" s="16"/>
      <c r="G29" s="16"/>
    </row>
    <row r="30" spans="1:7" ht="43.5" thickBot="1" x14ac:dyDescent="0.3">
      <c r="A30" s="13" t="s">
        <v>1</v>
      </c>
      <c r="B30" s="4" t="s">
        <v>2</v>
      </c>
      <c r="C30" s="5" t="s">
        <v>3</v>
      </c>
      <c r="D30" s="5" t="s">
        <v>4</v>
      </c>
      <c r="E30" s="6" t="s">
        <v>5</v>
      </c>
      <c r="F30" s="5" t="s">
        <v>6</v>
      </c>
      <c r="G30" s="7" t="s">
        <v>7</v>
      </c>
    </row>
    <row r="33" spans="1:7" x14ac:dyDescent="0.25">
      <c r="A33" s="32" t="s">
        <v>38</v>
      </c>
      <c r="B33" s="35">
        <v>30</v>
      </c>
      <c r="C33" s="9">
        <f>33.99*2</f>
        <v>67.98</v>
      </c>
      <c r="D33" s="36">
        <v>5</v>
      </c>
      <c r="E33" s="36">
        <v>8.1</v>
      </c>
      <c r="F33" s="36">
        <v>7.4</v>
      </c>
      <c r="G33" s="36">
        <v>123</v>
      </c>
    </row>
    <row r="34" spans="1:7" x14ac:dyDescent="0.25">
      <c r="A34" s="11"/>
      <c r="B34" s="11"/>
      <c r="C34" s="11"/>
      <c r="D34" s="11"/>
      <c r="E34" s="11"/>
      <c r="F34" s="11"/>
      <c r="G34" s="11"/>
    </row>
    <row r="35" spans="1:7" x14ac:dyDescent="0.25">
      <c r="A35" s="11"/>
      <c r="B35" s="11"/>
      <c r="C35" s="11"/>
      <c r="D35" s="11"/>
      <c r="E35" s="11"/>
      <c r="F35" s="11"/>
      <c r="G35" s="11"/>
    </row>
    <row r="36" spans="1:7" ht="43.5" thickBot="1" x14ac:dyDescent="0.35">
      <c r="A36" s="48" t="s">
        <v>16</v>
      </c>
      <c r="B36" s="49" t="s">
        <v>2</v>
      </c>
      <c r="C36" s="50" t="s">
        <v>18</v>
      </c>
      <c r="D36" s="50" t="s">
        <v>4</v>
      </c>
      <c r="E36" s="52" t="s">
        <v>5</v>
      </c>
      <c r="F36" s="50" t="s">
        <v>6</v>
      </c>
      <c r="G36" s="53" t="s">
        <v>7</v>
      </c>
    </row>
    <row r="37" spans="1:7" ht="15.75" thickBot="1" x14ac:dyDescent="0.3">
      <c r="A37" s="44"/>
      <c r="B37" s="24"/>
      <c r="C37" s="45">
        <f>C33</f>
        <v>67.98</v>
      </c>
      <c r="D37" s="36">
        <v>5</v>
      </c>
      <c r="E37" s="36">
        <v>8.1</v>
      </c>
      <c r="F37" s="36">
        <v>7.4</v>
      </c>
      <c r="G37" s="36">
        <v>123</v>
      </c>
    </row>
    <row r="38" spans="1:7" ht="19.5" thickBot="1" x14ac:dyDescent="0.35">
      <c r="A38" s="46" t="s">
        <v>19</v>
      </c>
      <c r="B38" s="93"/>
      <c r="C38" s="94"/>
      <c r="D38" s="94"/>
      <c r="E38" s="94"/>
      <c r="F38" s="94"/>
      <c r="G38" s="95"/>
    </row>
    <row r="39" spans="1:7" ht="24" thickBot="1" x14ac:dyDescent="0.4">
      <c r="A39" s="70" t="s">
        <v>61</v>
      </c>
      <c r="B39" s="16"/>
      <c r="C39" s="16"/>
      <c r="D39" s="16"/>
      <c r="E39" s="16"/>
      <c r="F39" s="16"/>
      <c r="G39" s="16"/>
    </row>
    <row r="40" spans="1:7" ht="42.75" x14ac:dyDescent="0.25">
      <c r="A40" s="13" t="s">
        <v>1</v>
      </c>
      <c r="B40" s="6" t="s">
        <v>2</v>
      </c>
      <c r="C40" s="5" t="s">
        <v>3</v>
      </c>
      <c r="D40" s="5" t="s">
        <v>4</v>
      </c>
      <c r="E40" s="6" t="s">
        <v>5</v>
      </c>
      <c r="F40" s="5" t="s">
        <v>6</v>
      </c>
      <c r="G40" s="7" t="s">
        <v>7</v>
      </c>
    </row>
    <row r="41" spans="1:7" x14ac:dyDescent="0.25">
      <c r="A41" s="32"/>
      <c r="B41" s="8"/>
      <c r="C41" s="9"/>
      <c r="D41" s="34"/>
      <c r="E41" s="34"/>
      <c r="F41" s="34"/>
      <c r="G41" s="34"/>
    </row>
    <row r="42" spans="1:7" x14ac:dyDescent="0.25">
      <c r="A42" s="32" t="s">
        <v>50</v>
      </c>
      <c r="B42" s="33">
        <v>60</v>
      </c>
      <c r="C42" s="9" t="s">
        <v>51</v>
      </c>
      <c r="D42" s="34">
        <v>8.4</v>
      </c>
      <c r="E42" s="34">
        <v>0.5</v>
      </c>
      <c r="F42" s="34">
        <v>0</v>
      </c>
      <c r="G42" s="34">
        <v>1.5</v>
      </c>
    </row>
    <row r="43" spans="1:7" x14ac:dyDescent="0.25">
      <c r="A43" s="11"/>
      <c r="B43" s="11"/>
      <c r="C43" s="11"/>
      <c r="D43" s="11"/>
      <c r="E43" s="11"/>
      <c r="F43" s="11"/>
      <c r="G43" s="11"/>
    </row>
    <row r="44" spans="1:7" x14ac:dyDescent="0.25">
      <c r="A44" s="11"/>
      <c r="B44" s="11"/>
      <c r="C44" s="11"/>
      <c r="D44" s="11"/>
      <c r="E44" s="11"/>
      <c r="F44" s="11"/>
      <c r="G44" s="11"/>
    </row>
    <row r="45" spans="1:7" ht="43.5" thickBot="1" x14ac:dyDescent="0.35">
      <c r="A45" s="48" t="s">
        <v>16</v>
      </c>
      <c r="B45" s="49" t="s">
        <v>2</v>
      </c>
      <c r="C45" s="50" t="s">
        <v>18</v>
      </c>
      <c r="D45" s="50" t="s">
        <v>4</v>
      </c>
      <c r="E45" s="52" t="s">
        <v>5</v>
      </c>
      <c r="F45" s="50" t="s">
        <v>6</v>
      </c>
      <c r="G45" s="53" t="s">
        <v>7</v>
      </c>
    </row>
    <row r="46" spans="1:7" ht="15.75" thickBot="1" x14ac:dyDescent="0.3">
      <c r="A46" s="44"/>
      <c r="B46" s="24"/>
      <c r="C46" s="103">
        <v>38</v>
      </c>
      <c r="D46" s="72">
        <f>D44+D43+D42+D41</f>
        <v>8.4</v>
      </c>
      <c r="E46" s="72">
        <f t="shared" ref="E46:G46" si="1">E44+E43+E42+E41</f>
        <v>0.5</v>
      </c>
      <c r="F46" s="72">
        <f t="shared" si="1"/>
        <v>0</v>
      </c>
      <c r="G46" s="72">
        <f t="shared" si="1"/>
        <v>1.5</v>
      </c>
    </row>
    <row r="47" spans="1:7" ht="19.5" thickBot="1" x14ac:dyDescent="0.35">
      <c r="A47" s="46" t="s">
        <v>19</v>
      </c>
      <c r="B47" s="93"/>
      <c r="C47" s="94"/>
      <c r="D47" s="94"/>
      <c r="E47" s="94"/>
      <c r="F47" s="94"/>
      <c r="G47" s="95"/>
    </row>
    <row r="48" spans="1:7" ht="24" thickBot="1" x14ac:dyDescent="0.4">
      <c r="A48" s="70" t="s">
        <v>62</v>
      </c>
      <c r="B48" s="16"/>
      <c r="C48" s="16"/>
      <c r="D48" s="16"/>
      <c r="E48" s="16"/>
      <c r="F48" s="16"/>
      <c r="G48" s="16"/>
    </row>
    <row r="49" spans="1:7" ht="42.75" x14ac:dyDescent="0.25">
      <c r="A49" s="13" t="s">
        <v>1</v>
      </c>
      <c r="B49" s="6" t="s">
        <v>2</v>
      </c>
      <c r="C49" s="5" t="s">
        <v>3</v>
      </c>
      <c r="D49" s="5" t="s">
        <v>4</v>
      </c>
      <c r="E49" s="6" t="s">
        <v>5</v>
      </c>
      <c r="F49" s="5" t="s">
        <v>6</v>
      </c>
      <c r="G49" s="7" t="s">
        <v>7</v>
      </c>
    </row>
    <row r="51" spans="1:7" x14ac:dyDescent="0.25">
      <c r="A51" s="32" t="s">
        <v>41</v>
      </c>
      <c r="B51" s="33">
        <v>60</v>
      </c>
      <c r="C51" s="9">
        <v>36</v>
      </c>
      <c r="D51" s="34">
        <v>14.4</v>
      </c>
      <c r="E51" s="34">
        <v>0.6</v>
      </c>
      <c r="F51" s="34">
        <v>0.1</v>
      </c>
      <c r="G51" s="34">
        <v>2.2000000000000002</v>
      </c>
    </row>
    <row r="52" spans="1:7" x14ac:dyDescent="0.25">
      <c r="A52" s="11"/>
      <c r="B52" s="11"/>
      <c r="C52" s="11"/>
      <c r="D52" s="11"/>
      <c r="E52" s="11"/>
      <c r="F52" s="11"/>
      <c r="G52" s="11"/>
    </row>
    <row r="53" spans="1:7" x14ac:dyDescent="0.25">
      <c r="A53" s="11"/>
      <c r="B53" s="11"/>
      <c r="C53" s="11"/>
      <c r="D53" s="11"/>
      <c r="E53" s="11"/>
      <c r="F53" s="11"/>
      <c r="G53" s="11"/>
    </row>
    <row r="54" spans="1:7" ht="43.5" thickBot="1" x14ac:dyDescent="0.35">
      <c r="A54" s="48" t="s">
        <v>16</v>
      </c>
      <c r="B54" s="49" t="s">
        <v>2</v>
      </c>
      <c r="C54" s="50" t="s">
        <v>18</v>
      </c>
      <c r="D54" s="50" t="s">
        <v>4</v>
      </c>
      <c r="E54" s="52" t="s">
        <v>5</v>
      </c>
      <c r="F54" s="50" t="s">
        <v>6</v>
      </c>
      <c r="G54" s="53" t="s">
        <v>7</v>
      </c>
    </row>
    <row r="55" spans="1:7" ht="15.75" thickBot="1" x14ac:dyDescent="0.3">
      <c r="A55" s="44"/>
      <c r="B55" s="24"/>
      <c r="C55" s="45">
        <v>36</v>
      </c>
      <c r="D55" s="34">
        <v>14.4</v>
      </c>
      <c r="E55" s="34">
        <v>0.6</v>
      </c>
      <c r="F55" s="34">
        <v>0.1</v>
      </c>
      <c r="G55" s="34">
        <v>2.2000000000000002</v>
      </c>
    </row>
    <row r="56" spans="1:7" ht="19.5" thickBot="1" x14ac:dyDescent="0.35">
      <c r="A56" s="46" t="s">
        <v>19</v>
      </c>
      <c r="B56" s="93"/>
      <c r="C56" s="94"/>
      <c r="D56" s="94"/>
      <c r="E56" s="94"/>
      <c r="F56" s="94"/>
      <c r="G56" s="95"/>
    </row>
    <row r="57" spans="1:7" ht="24" thickBot="1" x14ac:dyDescent="0.4">
      <c r="A57" s="70" t="s">
        <v>63</v>
      </c>
      <c r="B57" s="16"/>
      <c r="C57" s="16"/>
      <c r="D57" s="16"/>
      <c r="E57" s="16"/>
      <c r="F57" s="16"/>
      <c r="G57" s="16"/>
    </row>
    <row r="58" spans="1:7" ht="43.5" thickBot="1" x14ac:dyDescent="0.3">
      <c r="A58" s="13" t="s">
        <v>1</v>
      </c>
      <c r="B58" s="4" t="s">
        <v>2</v>
      </c>
      <c r="C58" s="5" t="s">
        <v>3</v>
      </c>
      <c r="D58" s="5" t="s">
        <v>4</v>
      </c>
      <c r="E58" s="6" t="s">
        <v>5</v>
      </c>
      <c r="F58" s="5" t="s">
        <v>6</v>
      </c>
      <c r="G58" s="7" t="s">
        <v>7</v>
      </c>
    </row>
    <row r="60" spans="1:7" x14ac:dyDescent="0.25">
      <c r="A60" s="32" t="s">
        <v>38</v>
      </c>
      <c r="B60" s="35">
        <v>30</v>
      </c>
      <c r="C60" s="9">
        <f>33.99*2</f>
        <v>67.98</v>
      </c>
      <c r="D60" s="36">
        <v>5</v>
      </c>
      <c r="E60" s="36">
        <v>8.1</v>
      </c>
      <c r="F60" s="36">
        <v>7.4</v>
      </c>
      <c r="G60" s="36">
        <v>123</v>
      </c>
    </row>
    <row r="61" spans="1:7" x14ac:dyDescent="0.25">
      <c r="A61" s="11"/>
      <c r="B61" s="11"/>
      <c r="C61" s="11"/>
      <c r="D61" s="11"/>
      <c r="E61" s="11"/>
      <c r="F61" s="11"/>
      <c r="G61" s="11"/>
    </row>
    <row r="62" spans="1:7" x14ac:dyDescent="0.25">
      <c r="A62" s="11"/>
      <c r="B62" s="11"/>
      <c r="C62" s="11"/>
      <c r="D62" s="11"/>
      <c r="E62" s="11"/>
      <c r="F62" s="11"/>
      <c r="G62" s="11"/>
    </row>
    <row r="63" spans="1:7" ht="43.5" thickBot="1" x14ac:dyDescent="0.35">
      <c r="A63" s="48" t="s">
        <v>16</v>
      </c>
      <c r="B63" s="49" t="s">
        <v>2</v>
      </c>
      <c r="C63" s="50" t="s">
        <v>18</v>
      </c>
      <c r="D63" s="50" t="s">
        <v>4</v>
      </c>
      <c r="E63" s="52" t="s">
        <v>5</v>
      </c>
      <c r="F63" s="50" t="s">
        <v>6</v>
      </c>
      <c r="G63" s="53" t="s">
        <v>7</v>
      </c>
    </row>
    <row r="64" spans="1:7" ht="15.75" thickBot="1" x14ac:dyDescent="0.3">
      <c r="A64" s="44"/>
      <c r="B64" s="24"/>
      <c r="C64" s="45">
        <v>67.98</v>
      </c>
      <c r="D64" s="36">
        <v>5</v>
      </c>
      <c r="E64" s="36">
        <v>8.1</v>
      </c>
      <c r="F64" s="36">
        <v>7.4</v>
      </c>
      <c r="G64" s="36">
        <v>123</v>
      </c>
    </row>
    <row r="65" spans="1:7" ht="19.5" thickBot="1" x14ac:dyDescent="0.35">
      <c r="A65" s="46" t="s">
        <v>19</v>
      </c>
      <c r="B65" s="93"/>
      <c r="C65" s="94"/>
      <c r="D65" s="94"/>
      <c r="E65" s="94"/>
      <c r="F65" s="94"/>
      <c r="G65" s="95"/>
    </row>
    <row r="66" spans="1:7" x14ac:dyDescent="0.25">
      <c r="A66" s="11"/>
      <c r="B66" s="16"/>
      <c r="C66" s="16"/>
      <c r="D66" s="16"/>
      <c r="E66" s="16"/>
      <c r="F66" s="16"/>
      <c r="G66" s="16"/>
    </row>
    <row r="67" spans="1:7" ht="24" thickBot="1" x14ac:dyDescent="0.4">
      <c r="A67" s="70" t="s">
        <v>64</v>
      </c>
      <c r="B67" s="16"/>
      <c r="C67" s="16"/>
      <c r="D67" s="16"/>
      <c r="E67" s="16"/>
      <c r="F67" s="16"/>
      <c r="G67" s="16"/>
    </row>
    <row r="68" spans="1:7" ht="42.75" x14ac:dyDescent="0.25">
      <c r="A68" s="13" t="s">
        <v>1</v>
      </c>
      <c r="B68" s="6" t="s">
        <v>2</v>
      </c>
      <c r="C68" s="5" t="s">
        <v>3</v>
      </c>
      <c r="D68" s="5" t="s">
        <v>4</v>
      </c>
      <c r="E68" s="6" t="s">
        <v>5</v>
      </c>
      <c r="F68" s="5" t="s">
        <v>6</v>
      </c>
      <c r="G68" s="7" t="s">
        <v>7</v>
      </c>
    </row>
    <row r="69" spans="1:7" x14ac:dyDescent="0.25">
      <c r="A69" s="32" t="s">
        <v>50</v>
      </c>
      <c r="B69" s="33">
        <v>60</v>
      </c>
      <c r="C69" s="9" t="s">
        <v>51</v>
      </c>
      <c r="D69" s="34">
        <v>8.4</v>
      </c>
      <c r="E69" s="34">
        <v>0.5</v>
      </c>
      <c r="F69" s="34">
        <v>0</v>
      </c>
      <c r="G69" s="34">
        <v>1.5</v>
      </c>
    </row>
    <row r="70" spans="1:7" x14ac:dyDescent="0.25">
      <c r="A70" s="32"/>
      <c r="B70" s="8"/>
      <c r="C70" s="37"/>
      <c r="D70" s="12"/>
      <c r="E70" s="12"/>
      <c r="F70" s="12"/>
      <c r="G70" s="12"/>
    </row>
    <row r="71" spans="1:7" x14ac:dyDescent="0.25">
      <c r="A71" s="32"/>
      <c r="B71" s="8"/>
      <c r="C71" s="37"/>
      <c r="D71" s="12"/>
      <c r="E71" s="12"/>
      <c r="F71" s="12"/>
      <c r="G71" s="12"/>
    </row>
    <row r="72" spans="1:7" x14ac:dyDescent="0.25">
      <c r="A72" s="32"/>
      <c r="B72" s="8"/>
      <c r="C72" s="37"/>
      <c r="D72" s="12"/>
      <c r="E72" s="12"/>
      <c r="F72" s="12"/>
      <c r="G72" s="12"/>
    </row>
    <row r="73" spans="1:7" ht="43.5" thickBot="1" x14ac:dyDescent="0.35">
      <c r="A73" s="48" t="s">
        <v>16</v>
      </c>
      <c r="B73" s="49" t="s">
        <v>2</v>
      </c>
      <c r="C73" s="50" t="s">
        <v>18</v>
      </c>
      <c r="D73" s="50" t="s">
        <v>4</v>
      </c>
      <c r="E73" s="52" t="s">
        <v>5</v>
      </c>
      <c r="F73" s="50" t="s">
        <v>6</v>
      </c>
      <c r="G73" s="53" t="s">
        <v>7</v>
      </c>
    </row>
    <row r="74" spans="1:7" ht="15.75" thickBot="1" x14ac:dyDescent="0.3">
      <c r="A74" s="44"/>
      <c r="B74" s="24"/>
      <c r="C74" s="45">
        <v>38</v>
      </c>
      <c r="D74" s="72">
        <f>D72+D71+D70+D69</f>
        <v>8.4</v>
      </c>
      <c r="E74" s="72">
        <f t="shared" ref="E74:G74" si="2">E72+E71+E70+E69</f>
        <v>0.5</v>
      </c>
      <c r="F74" s="72">
        <f t="shared" si="2"/>
        <v>0</v>
      </c>
      <c r="G74" s="72">
        <f t="shared" si="2"/>
        <v>1.5</v>
      </c>
    </row>
    <row r="75" spans="1:7" ht="19.5" thickBot="1" x14ac:dyDescent="0.35">
      <c r="A75" s="46" t="s">
        <v>19</v>
      </c>
      <c r="B75" s="93"/>
      <c r="C75" s="94"/>
      <c r="D75" s="94"/>
      <c r="E75" s="94"/>
      <c r="F75" s="94"/>
      <c r="G75" s="95"/>
    </row>
    <row r="76" spans="1:7" ht="24" thickBot="1" x14ac:dyDescent="0.4">
      <c r="A76" s="70" t="s">
        <v>65</v>
      </c>
      <c r="B76" s="16"/>
      <c r="C76" s="16"/>
      <c r="D76" s="16"/>
      <c r="E76" s="16"/>
      <c r="F76" s="16"/>
      <c r="G76" s="16"/>
    </row>
    <row r="77" spans="1:7" ht="42.75" x14ac:dyDescent="0.25">
      <c r="A77" s="13" t="s">
        <v>1</v>
      </c>
      <c r="B77" s="6" t="s">
        <v>2</v>
      </c>
      <c r="C77" s="5" t="s">
        <v>3</v>
      </c>
      <c r="D77" s="5" t="s">
        <v>4</v>
      </c>
      <c r="E77" s="6" t="s">
        <v>5</v>
      </c>
      <c r="F77" s="5" t="s">
        <v>6</v>
      </c>
      <c r="G77" s="7" t="s">
        <v>7</v>
      </c>
    </row>
    <row r="78" spans="1:7" x14ac:dyDescent="0.25">
      <c r="A78" s="32"/>
      <c r="B78" s="8"/>
      <c r="C78" s="9"/>
      <c r="D78" s="34"/>
      <c r="E78" s="34"/>
      <c r="F78" s="34"/>
      <c r="G78" s="34"/>
    </row>
    <row r="79" spans="1:7" x14ac:dyDescent="0.25">
      <c r="A79" s="32" t="s">
        <v>40</v>
      </c>
      <c r="B79" s="35">
        <v>300</v>
      </c>
      <c r="C79" s="9">
        <v>90</v>
      </c>
      <c r="D79" s="36">
        <v>189</v>
      </c>
      <c r="E79" s="36">
        <v>0</v>
      </c>
      <c r="F79" s="36">
        <v>0.1</v>
      </c>
      <c r="G79" s="36">
        <v>24.3</v>
      </c>
    </row>
    <row r="80" spans="1:7" x14ac:dyDescent="0.25">
      <c r="A80" s="32"/>
      <c r="B80" s="8"/>
      <c r="C80" s="37"/>
      <c r="D80" s="12"/>
      <c r="E80" s="12"/>
      <c r="F80" s="12"/>
      <c r="G80" s="12"/>
    </row>
    <row r="81" spans="1:7" x14ac:dyDescent="0.25">
      <c r="A81" s="32"/>
      <c r="B81" s="8"/>
      <c r="C81" s="37"/>
      <c r="D81" s="12"/>
      <c r="E81" s="12"/>
      <c r="F81" s="12"/>
      <c r="G81" s="12"/>
    </row>
    <row r="82" spans="1:7" ht="43.5" thickBot="1" x14ac:dyDescent="0.35">
      <c r="A82" s="48" t="s">
        <v>16</v>
      </c>
      <c r="B82" s="49" t="s">
        <v>2</v>
      </c>
      <c r="C82" s="50" t="s">
        <v>18</v>
      </c>
      <c r="D82" s="50" t="s">
        <v>4</v>
      </c>
      <c r="E82" s="52" t="s">
        <v>5</v>
      </c>
      <c r="F82" s="50" t="s">
        <v>6</v>
      </c>
      <c r="G82" s="53" t="s">
        <v>7</v>
      </c>
    </row>
    <row r="83" spans="1:7" ht="15.75" thickBot="1" x14ac:dyDescent="0.3">
      <c r="A83" s="44"/>
      <c r="B83" s="24"/>
      <c r="C83" s="45">
        <f>C81+C80+C79+C78</f>
        <v>90</v>
      </c>
      <c r="D83" s="72">
        <f>D81+D80+D79+D78</f>
        <v>189</v>
      </c>
      <c r="E83" s="72">
        <f t="shared" ref="E83:G83" si="3">E81+E80+E79+E78</f>
        <v>0</v>
      </c>
      <c r="F83" s="72">
        <f t="shared" si="3"/>
        <v>0.1</v>
      </c>
      <c r="G83" s="72">
        <f t="shared" si="3"/>
        <v>24.3</v>
      </c>
    </row>
    <row r="84" spans="1:7" ht="19.5" thickBot="1" x14ac:dyDescent="0.35">
      <c r="A84" s="46" t="s">
        <v>19</v>
      </c>
      <c r="B84" s="93"/>
      <c r="C84" s="94"/>
      <c r="D84" s="94"/>
      <c r="E84" s="94"/>
      <c r="F84" s="94"/>
      <c r="G84" s="95"/>
    </row>
    <row r="85" spans="1:7" ht="24" thickBot="1" x14ac:dyDescent="0.4">
      <c r="A85" s="70" t="s">
        <v>66</v>
      </c>
      <c r="B85" s="16"/>
      <c r="C85" s="16"/>
      <c r="D85" s="16"/>
      <c r="E85" s="16"/>
      <c r="F85" s="16"/>
      <c r="G85" s="16"/>
    </row>
    <row r="86" spans="1:7" ht="42.75" x14ac:dyDescent="0.25">
      <c r="A86" s="13" t="s">
        <v>1</v>
      </c>
      <c r="B86" s="6" t="s">
        <v>2</v>
      </c>
      <c r="C86" s="5" t="s">
        <v>3</v>
      </c>
      <c r="D86" s="5" t="s">
        <v>4</v>
      </c>
      <c r="E86" s="6" t="s">
        <v>5</v>
      </c>
      <c r="F86" s="5" t="s">
        <v>6</v>
      </c>
      <c r="G86" s="7" t="s">
        <v>7</v>
      </c>
    </row>
    <row r="87" spans="1:7" x14ac:dyDescent="0.25">
      <c r="A87" s="32" t="s">
        <v>38</v>
      </c>
      <c r="B87" s="35">
        <v>30</v>
      </c>
      <c r="C87" s="9">
        <f>33.99*2</f>
        <v>67.98</v>
      </c>
      <c r="D87" s="36">
        <v>5</v>
      </c>
      <c r="E87" s="36">
        <v>8.1</v>
      </c>
      <c r="F87" s="36">
        <v>7.4</v>
      </c>
      <c r="G87" s="36">
        <v>123</v>
      </c>
    </row>
    <row r="88" spans="1:7" x14ac:dyDescent="0.25">
      <c r="A88" s="32"/>
      <c r="B88" s="8"/>
      <c r="C88" s="37"/>
      <c r="D88" s="12"/>
      <c r="E88" s="12"/>
      <c r="F88" s="12"/>
      <c r="G88" s="12"/>
    </row>
    <row r="89" spans="1:7" x14ac:dyDescent="0.25">
      <c r="A89" s="32"/>
      <c r="B89" s="8"/>
      <c r="C89" s="37"/>
      <c r="D89" s="12"/>
      <c r="E89" s="12"/>
      <c r="F89" s="12"/>
      <c r="G89" s="12"/>
    </row>
    <row r="90" spans="1:7" x14ac:dyDescent="0.25">
      <c r="A90" s="32"/>
      <c r="B90" s="8"/>
      <c r="C90" s="37"/>
      <c r="D90" s="12"/>
      <c r="E90" s="12"/>
      <c r="F90" s="12"/>
      <c r="G90" s="12"/>
    </row>
    <row r="91" spans="1:7" ht="43.5" thickBot="1" x14ac:dyDescent="0.35">
      <c r="A91" s="48" t="s">
        <v>16</v>
      </c>
      <c r="B91" s="49" t="s">
        <v>2</v>
      </c>
      <c r="C91" s="50" t="s">
        <v>18</v>
      </c>
      <c r="D91" s="50" t="s">
        <v>4</v>
      </c>
      <c r="E91" s="52" t="s">
        <v>5</v>
      </c>
      <c r="F91" s="50" t="s">
        <v>6</v>
      </c>
      <c r="G91" s="53" t="s">
        <v>7</v>
      </c>
    </row>
    <row r="92" spans="1:7" ht="15.75" thickBot="1" x14ac:dyDescent="0.3">
      <c r="A92" s="44"/>
      <c r="B92" s="24"/>
      <c r="C92" s="45">
        <f>C90+C89+C88+C87</f>
        <v>67.98</v>
      </c>
      <c r="D92" s="72">
        <f>D90+D89+D88+D87</f>
        <v>5</v>
      </c>
      <c r="E92" s="72">
        <f t="shared" ref="E92:G92" si="4">E90+E89+E88+E87</f>
        <v>8.1</v>
      </c>
      <c r="F92" s="72">
        <f t="shared" si="4"/>
        <v>7.4</v>
      </c>
      <c r="G92" s="72">
        <f t="shared" si="4"/>
        <v>123</v>
      </c>
    </row>
    <row r="93" spans="1:7" ht="19.5" thickBot="1" x14ac:dyDescent="0.35">
      <c r="A93" s="46" t="s">
        <v>19</v>
      </c>
      <c r="B93" s="93"/>
      <c r="C93" s="94"/>
      <c r="D93" s="94"/>
      <c r="E93" s="94"/>
      <c r="F93" s="94"/>
      <c r="G93" s="95"/>
    </row>
    <row r="94" spans="1:7" ht="24" thickBot="1" x14ac:dyDescent="0.4">
      <c r="A94" s="70" t="s">
        <v>67</v>
      </c>
      <c r="B94" s="16"/>
      <c r="C94" s="16"/>
      <c r="D94" s="16"/>
      <c r="E94" s="16"/>
      <c r="F94" s="16"/>
      <c r="G94" s="16"/>
    </row>
    <row r="95" spans="1:7" ht="42.75" x14ac:dyDescent="0.25">
      <c r="A95" s="13" t="s">
        <v>1</v>
      </c>
      <c r="B95" s="6" t="s">
        <v>2</v>
      </c>
      <c r="C95" s="5" t="s">
        <v>3</v>
      </c>
      <c r="D95" s="5" t="s">
        <v>4</v>
      </c>
      <c r="E95" s="6" t="s">
        <v>5</v>
      </c>
      <c r="F95" s="5" t="s">
        <v>6</v>
      </c>
      <c r="G95" s="7" t="s">
        <v>7</v>
      </c>
    </row>
    <row r="96" spans="1:7" x14ac:dyDescent="0.25">
      <c r="A96" s="32" t="s">
        <v>50</v>
      </c>
      <c r="B96" s="33">
        <v>60</v>
      </c>
      <c r="C96" s="9" t="s">
        <v>51</v>
      </c>
      <c r="D96" s="34">
        <v>8.4</v>
      </c>
      <c r="E96" s="34">
        <v>0.5</v>
      </c>
      <c r="F96" s="34">
        <v>0</v>
      </c>
      <c r="G96" s="34">
        <v>1.5</v>
      </c>
    </row>
    <row r="97" spans="1:7" x14ac:dyDescent="0.25">
      <c r="A97" s="32"/>
      <c r="B97" s="8"/>
      <c r="C97" s="37"/>
      <c r="D97" s="12"/>
      <c r="E97" s="12"/>
      <c r="F97" s="12"/>
      <c r="G97" s="12"/>
    </row>
    <row r="98" spans="1:7" x14ac:dyDescent="0.25">
      <c r="A98" s="32"/>
      <c r="B98" s="8"/>
      <c r="C98" s="37"/>
      <c r="D98" s="12"/>
      <c r="E98" s="12"/>
      <c r="F98" s="12"/>
      <c r="G98" s="12"/>
    </row>
    <row r="99" spans="1:7" x14ac:dyDescent="0.25">
      <c r="A99" s="32"/>
      <c r="B99" s="8"/>
      <c r="C99" s="37"/>
      <c r="D99" s="12"/>
      <c r="E99" s="12"/>
      <c r="F99" s="12"/>
      <c r="G99" s="12"/>
    </row>
    <row r="100" spans="1:7" ht="43.5" thickBot="1" x14ac:dyDescent="0.35">
      <c r="A100" s="48" t="s">
        <v>16</v>
      </c>
      <c r="B100" s="49" t="s">
        <v>2</v>
      </c>
      <c r="C100" s="50" t="s">
        <v>18</v>
      </c>
      <c r="D100" s="50" t="s">
        <v>4</v>
      </c>
      <c r="E100" s="52" t="s">
        <v>5</v>
      </c>
      <c r="F100" s="50" t="s">
        <v>6</v>
      </c>
      <c r="G100" s="53" t="s">
        <v>7</v>
      </c>
    </row>
    <row r="101" spans="1:7" ht="15.75" thickBot="1" x14ac:dyDescent="0.3">
      <c r="A101" s="44"/>
      <c r="B101" s="24"/>
      <c r="C101" s="45">
        <v>38</v>
      </c>
      <c r="D101" s="72">
        <f>D96+D97+D98+D99</f>
        <v>8.4</v>
      </c>
      <c r="E101" s="72">
        <f t="shared" ref="E101:G101" si="5">E96+E97+E98+E99</f>
        <v>0.5</v>
      </c>
      <c r="F101" s="72">
        <f t="shared" si="5"/>
        <v>0</v>
      </c>
      <c r="G101" s="72">
        <f t="shared" si="5"/>
        <v>1.5</v>
      </c>
    </row>
    <row r="102" spans="1:7" ht="19.5" thickBot="1" x14ac:dyDescent="0.35">
      <c r="A102" s="46" t="s">
        <v>19</v>
      </c>
      <c r="B102" s="93"/>
      <c r="C102" s="94"/>
      <c r="D102" s="94"/>
      <c r="E102" s="94"/>
      <c r="F102" s="94"/>
      <c r="G102" s="95"/>
    </row>
    <row r="103" spans="1:7" x14ac:dyDescent="0.25">
      <c r="A103" s="96"/>
      <c r="B103" s="96"/>
      <c r="C103" s="96"/>
      <c r="D103" s="96"/>
      <c r="E103" s="96"/>
      <c r="F103" s="96"/>
      <c r="G103" s="97"/>
    </row>
    <row r="104" spans="1:7" ht="15.75" thickBot="1" x14ac:dyDescent="0.3">
      <c r="A104" s="92"/>
      <c r="B104" s="92"/>
      <c r="C104" s="92"/>
      <c r="D104" s="92"/>
      <c r="E104" s="92"/>
      <c r="F104" s="92"/>
      <c r="G104" s="98"/>
    </row>
    <row r="105" spans="1:7" x14ac:dyDescent="0.25">
      <c r="A105" s="59" t="s">
        <v>15</v>
      </c>
      <c r="B105" s="60"/>
      <c r="C105" s="61"/>
      <c r="D105" s="62"/>
      <c r="E105" s="62"/>
      <c r="F105" s="62"/>
      <c r="G105" s="63"/>
    </row>
    <row r="106" spans="1:7" ht="15.75" thickBot="1" x14ac:dyDescent="0.3">
      <c r="A106" s="51" t="s">
        <v>17</v>
      </c>
      <c r="B106" s="58"/>
      <c r="C106" s="56"/>
      <c r="D106" s="57"/>
      <c r="E106" s="57"/>
      <c r="F106" s="57"/>
      <c r="G106" s="64"/>
    </row>
    <row r="107" spans="1:7" x14ac:dyDescent="0.25">
      <c r="A107" s="65" t="s">
        <v>20</v>
      </c>
      <c r="B107" s="54"/>
      <c r="C107" s="55">
        <f>C106*C105</f>
        <v>0</v>
      </c>
      <c r="D107" s="54"/>
      <c r="E107" s="54"/>
      <c r="F107" s="54"/>
      <c r="G107" s="66"/>
    </row>
    <row r="108" spans="1:7" ht="15.75" thickBot="1" x14ac:dyDescent="0.3">
      <c r="A108" s="67"/>
      <c r="B108" s="68"/>
      <c r="C108" s="68"/>
      <c r="D108" s="68"/>
      <c r="E108" s="68"/>
      <c r="F108" s="68"/>
      <c r="G108" s="69"/>
    </row>
    <row r="109" spans="1:7" ht="80.099999999999994" customHeight="1" x14ac:dyDescent="0.25">
      <c r="A109" s="92" t="s">
        <v>14</v>
      </c>
      <c r="B109" s="92"/>
      <c r="C109" s="92"/>
      <c r="D109" s="92"/>
      <c r="E109" s="92"/>
      <c r="F109" s="92"/>
      <c r="G109" s="92"/>
    </row>
    <row r="110" spans="1:7" x14ac:dyDescent="0.25">
      <c r="A110" s="16"/>
      <c r="B110" s="16"/>
      <c r="C110" s="16"/>
      <c r="D110" s="16"/>
      <c r="E110" s="16"/>
      <c r="F110" s="16"/>
      <c r="G110" s="16"/>
    </row>
    <row r="111" spans="1:7" x14ac:dyDescent="0.25">
      <c r="A111" s="16"/>
      <c r="B111" s="16"/>
      <c r="C111" s="16"/>
      <c r="D111" s="16"/>
      <c r="E111" s="16"/>
      <c r="F111" s="16"/>
      <c r="G111" s="16"/>
    </row>
    <row r="112" spans="1:7" x14ac:dyDescent="0.25">
      <c r="A112" s="16"/>
      <c r="B112" s="16"/>
      <c r="C112" s="16"/>
      <c r="D112" s="16"/>
      <c r="E112" s="16"/>
      <c r="F112" s="16"/>
      <c r="G112" s="16"/>
    </row>
    <row r="113" spans="1:7" x14ac:dyDescent="0.25">
      <c r="A113" s="16"/>
      <c r="B113" s="16"/>
      <c r="C113" s="16"/>
      <c r="D113" s="16"/>
      <c r="E113" s="16"/>
      <c r="F113" s="16"/>
      <c r="G113" s="16"/>
    </row>
    <row r="115" spans="1:7" ht="15.75" x14ac:dyDescent="0.25">
      <c r="A115" s="90"/>
      <c r="B115" s="90"/>
      <c r="C115" s="90"/>
      <c r="D115" s="90"/>
    </row>
    <row r="116" spans="1:7" x14ac:dyDescent="0.25">
      <c r="A116" s="10"/>
      <c r="B116" s="10"/>
      <c r="C116" s="10"/>
      <c r="D116" s="10"/>
      <c r="E116" s="10"/>
    </row>
    <row r="117" spans="1:7" ht="15.75" x14ac:dyDescent="0.25">
      <c r="A117" s="14"/>
      <c r="B117" s="10"/>
      <c r="C117" s="10"/>
      <c r="D117" s="10"/>
      <c r="E117" s="10"/>
    </row>
  </sheetData>
  <mergeCells count="13">
    <mergeCell ref="A109:G109"/>
    <mergeCell ref="B65:G65"/>
    <mergeCell ref="B75:G75"/>
    <mergeCell ref="B84:G84"/>
    <mergeCell ref="B93:G93"/>
    <mergeCell ref="B102:G102"/>
    <mergeCell ref="A103:G104"/>
    <mergeCell ref="A7:D7"/>
    <mergeCell ref="B17:G17"/>
    <mergeCell ref="B28:G28"/>
    <mergeCell ref="B38:G38"/>
    <mergeCell ref="B47:G47"/>
    <mergeCell ref="B56:G5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21"/>
  <sheetViews>
    <sheetView workbookViewId="0">
      <selection activeCell="D28" sqref="D28"/>
    </sheetView>
  </sheetViews>
  <sheetFormatPr defaultRowHeight="15" x14ac:dyDescent="0.25"/>
  <cols>
    <col min="1" max="1" width="13.7109375" customWidth="1"/>
    <col min="2" max="2" width="21.42578125" customWidth="1"/>
    <col min="3" max="3" width="13.42578125" customWidth="1"/>
  </cols>
  <sheetData>
    <row r="2" spans="1:7" ht="15.75" x14ac:dyDescent="0.25">
      <c r="A2" s="73" t="s">
        <v>22</v>
      </c>
      <c r="B2" s="2"/>
      <c r="C2" s="2"/>
      <c r="D2" s="2"/>
      <c r="E2" s="2"/>
      <c r="F2" s="2"/>
      <c r="G2" s="2"/>
    </row>
    <row r="3" spans="1:7" ht="15.75" x14ac:dyDescent="0.25">
      <c r="A3" s="73" t="s">
        <v>27</v>
      </c>
      <c r="B3" s="2"/>
      <c r="C3" s="2"/>
      <c r="D3" s="2"/>
      <c r="E3" s="2"/>
      <c r="F3" s="2"/>
      <c r="G3" s="2"/>
    </row>
    <row r="4" spans="1:7" ht="15.75" x14ac:dyDescent="0.25">
      <c r="A4" s="73" t="s">
        <v>11</v>
      </c>
      <c r="B4" s="2"/>
      <c r="C4" s="2"/>
      <c r="D4" s="2"/>
      <c r="E4" s="2"/>
      <c r="F4" s="2"/>
      <c r="G4" s="2"/>
    </row>
    <row r="5" spans="1:7" ht="15.75" x14ac:dyDescent="0.25">
      <c r="A5" s="73" t="s">
        <v>26</v>
      </c>
      <c r="B5" s="2"/>
      <c r="C5" s="2"/>
      <c r="D5" s="2"/>
      <c r="E5" s="2"/>
      <c r="F5" s="2"/>
      <c r="G5" s="2"/>
    </row>
    <row r="6" spans="1:7" ht="25.5" x14ac:dyDescent="0.35">
      <c r="A6" s="99" t="s">
        <v>23</v>
      </c>
      <c r="B6" s="99"/>
      <c r="C6" s="99"/>
      <c r="D6" s="99"/>
      <c r="E6" s="99"/>
      <c r="F6" s="99"/>
      <c r="G6" s="99"/>
    </row>
    <row r="7" spans="1:7" ht="15.75" x14ac:dyDescent="0.25">
      <c r="A7" s="100" t="s">
        <v>44</v>
      </c>
      <c r="B7" s="100"/>
      <c r="C7" s="2"/>
      <c r="D7" s="2"/>
      <c r="E7" s="2"/>
      <c r="F7" s="2"/>
      <c r="G7" s="74" t="s">
        <v>24</v>
      </c>
    </row>
    <row r="8" spans="1:7" ht="15.75" x14ac:dyDescent="0.25">
      <c r="A8" s="88">
        <v>46148</v>
      </c>
      <c r="B8" s="2"/>
      <c r="C8" s="2"/>
      <c r="D8" s="2"/>
      <c r="E8" s="2"/>
      <c r="F8" s="2"/>
      <c r="G8" s="74" t="s">
        <v>24</v>
      </c>
    </row>
    <row r="9" spans="1:7" ht="15.75" x14ac:dyDescent="0.25">
      <c r="A9" s="2"/>
      <c r="B9" s="2"/>
      <c r="C9" s="2"/>
      <c r="D9" s="2"/>
      <c r="E9" s="2"/>
      <c r="F9" s="2"/>
      <c r="G9" s="74" t="s">
        <v>24</v>
      </c>
    </row>
    <row r="10" spans="1:7" ht="37.5" customHeight="1" thickBot="1" x14ac:dyDescent="0.3">
      <c r="A10" s="101" t="s">
        <v>28</v>
      </c>
      <c r="B10" s="101"/>
      <c r="C10" s="101"/>
      <c r="D10" s="101"/>
      <c r="E10" s="2"/>
      <c r="F10" s="2"/>
      <c r="G10" s="74" t="s">
        <v>21</v>
      </c>
    </row>
    <row r="11" spans="1:7" ht="43.5" thickBot="1" x14ac:dyDescent="0.3">
      <c r="A11" s="75" t="s">
        <v>1</v>
      </c>
      <c r="B11" s="4" t="s">
        <v>2</v>
      </c>
      <c r="C11" s="5" t="s">
        <v>3</v>
      </c>
      <c r="D11" s="5" t="s">
        <v>4</v>
      </c>
      <c r="E11" s="6" t="s">
        <v>5</v>
      </c>
      <c r="F11" s="5" t="s">
        <v>6</v>
      </c>
      <c r="G11" s="7" t="s">
        <v>7</v>
      </c>
    </row>
    <row r="12" spans="1:7" x14ac:dyDescent="0.25">
      <c r="A12" s="32" t="s">
        <v>40</v>
      </c>
      <c r="B12" s="35">
        <v>300</v>
      </c>
      <c r="C12" s="9">
        <v>90</v>
      </c>
      <c r="D12" s="36">
        <v>189</v>
      </c>
      <c r="E12" s="36">
        <v>0</v>
      </c>
      <c r="F12" s="36">
        <v>0.1</v>
      </c>
      <c r="G12" s="36">
        <v>24.3</v>
      </c>
    </row>
    <row r="13" spans="1:7" x14ac:dyDescent="0.25">
      <c r="A13" s="76"/>
      <c r="B13" s="8"/>
      <c r="C13" s="77"/>
      <c r="D13" s="81"/>
      <c r="E13" s="81"/>
      <c r="F13" s="81"/>
      <c r="G13" s="81"/>
    </row>
    <row r="14" spans="1:7" x14ac:dyDescent="0.25">
      <c r="A14" s="76"/>
      <c r="B14" s="8"/>
      <c r="C14" s="77"/>
      <c r="D14" s="81"/>
      <c r="E14" s="81"/>
      <c r="F14" s="81"/>
      <c r="G14" s="81"/>
    </row>
    <row r="15" spans="1:7" x14ac:dyDescent="0.25">
      <c r="A15" s="76"/>
      <c r="B15" s="8"/>
      <c r="C15" s="77"/>
      <c r="D15" s="81"/>
      <c r="E15" s="81"/>
      <c r="F15" s="81"/>
      <c r="G15" s="81"/>
    </row>
    <row r="16" spans="1:7" x14ac:dyDescent="0.25">
      <c r="A16" s="76"/>
      <c r="B16" s="8"/>
      <c r="C16" s="9"/>
      <c r="D16" s="78"/>
      <c r="E16" s="78"/>
      <c r="F16" s="79"/>
      <c r="G16" s="78"/>
    </row>
    <row r="17" spans="1:7" x14ac:dyDescent="0.25">
      <c r="A17" t="s">
        <v>25</v>
      </c>
      <c r="C17" s="80">
        <f>C12</f>
        <v>90</v>
      </c>
      <c r="D17" s="80"/>
      <c r="E17" s="80"/>
      <c r="F17" s="80"/>
      <c r="G17" s="80"/>
    </row>
    <row r="19" spans="1:7" ht="15.75" x14ac:dyDescent="0.25">
      <c r="A19" s="73" t="s">
        <v>30</v>
      </c>
      <c r="B19" s="73"/>
      <c r="C19" s="73"/>
      <c r="D19" s="73"/>
    </row>
    <row r="20" spans="1:7" x14ac:dyDescent="0.25">
      <c r="A20" s="10" t="s">
        <v>29</v>
      </c>
      <c r="B20" s="10"/>
      <c r="C20" s="10"/>
      <c r="D20" s="10"/>
      <c r="E20" s="10"/>
    </row>
    <row r="21" spans="1:7" x14ac:dyDescent="0.25">
      <c r="A21" s="10" t="s">
        <v>31</v>
      </c>
      <c r="B21" s="10"/>
      <c r="C21" s="10"/>
      <c r="D21" s="10"/>
      <c r="E21" s="10"/>
    </row>
  </sheetData>
  <mergeCells count="3">
    <mergeCell ref="A6:G6"/>
    <mergeCell ref="A7:B7"/>
    <mergeCell ref="A10:D10"/>
  </mergeCells>
  <pageMargins left="0.7" right="0.7" top="0.75" bottom="0.75" header="0.3" footer="0.3"/>
  <pageSetup paperSize="9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21"/>
  <sheetViews>
    <sheetView workbookViewId="0">
      <selection activeCell="G21" sqref="G21"/>
    </sheetView>
  </sheetViews>
  <sheetFormatPr defaultRowHeight="15" x14ac:dyDescent="0.25"/>
  <cols>
    <col min="1" max="1" width="17.28515625" customWidth="1"/>
    <col min="2" max="2" width="14.85546875" customWidth="1"/>
    <col min="3" max="3" width="15.85546875" customWidth="1"/>
  </cols>
  <sheetData>
    <row r="2" spans="1:7" ht="15.75" x14ac:dyDescent="0.25">
      <c r="A2" s="73" t="s">
        <v>22</v>
      </c>
      <c r="B2" s="2"/>
      <c r="C2" s="2"/>
      <c r="D2" s="2"/>
      <c r="E2" s="2"/>
      <c r="F2" s="2"/>
      <c r="G2" s="2"/>
    </row>
    <row r="3" spans="1:7" ht="15.75" x14ac:dyDescent="0.25">
      <c r="A3" s="73" t="s">
        <v>27</v>
      </c>
      <c r="B3" s="2"/>
      <c r="C3" s="2"/>
      <c r="D3" s="2"/>
      <c r="E3" s="2"/>
      <c r="F3" s="2"/>
      <c r="G3" s="2"/>
    </row>
    <row r="4" spans="1:7" ht="15.75" x14ac:dyDescent="0.25">
      <c r="A4" s="73" t="s">
        <v>11</v>
      </c>
      <c r="B4" s="2"/>
      <c r="C4" s="2"/>
      <c r="D4" s="2"/>
      <c r="E4" s="2"/>
      <c r="F4" s="2"/>
      <c r="G4" s="2"/>
    </row>
    <row r="5" spans="1:7" ht="15.75" x14ac:dyDescent="0.25">
      <c r="A5" s="73" t="s">
        <v>26</v>
      </c>
      <c r="B5" s="2"/>
      <c r="C5" s="2"/>
      <c r="D5" s="2"/>
      <c r="E5" s="2"/>
      <c r="F5" s="2"/>
      <c r="G5" s="2"/>
    </row>
    <row r="6" spans="1:7" ht="25.5" x14ac:dyDescent="0.35">
      <c r="A6" s="99" t="s">
        <v>23</v>
      </c>
      <c r="B6" s="99"/>
      <c r="C6" s="99"/>
      <c r="D6" s="99"/>
      <c r="E6" s="99"/>
      <c r="F6" s="99"/>
      <c r="G6" s="99"/>
    </row>
    <row r="7" spans="1:7" ht="15.75" x14ac:dyDescent="0.25">
      <c r="A7" s="100" t="s">
        <v>44</v>
      </c>
      <c r="B7" s="100"/>
      <c r="C7" s="2"/>
      <c r="D7" s="2"/>
      <c r="E7" s="2"/>
      <c r="F7" s="2"/>
      <c r="G7" s="74" t="s">
        <v>24</v>
      </c>
    </row>
    <row r="8" spans="1:7" ht="15.75" x14ac:dyDescent="0.25">
      <c r="A8" s="88">
        <v>46149</v>
      </c>
      <c r="B8" s="2"/>
      <c r="C8" s="2"/>
      <c r="D8" s="2"/>
      <c r="E8" s="2"/>
      <c r="F8" s="2"/>
      <c r="G8" s="74" t="s">
        <v>24</v>
      </c>
    </row>
    <row r="9" spans="1:7" ht="15.75" x14ac:dyDescent="0.25">
      <c r="A9" s="2"/>
      <c r="B9" s="2"/>
      <c r="C9" s="2"/>
      <c r="D9" s="2"/>
      <c r="E9" s="2"/>
      <c r="F9" s="2"/>
      <c r="G9" s="74" t="s">
        <v>24</v>
      </c>
    </row>
    <row r="10" spans="1:7" ht="39.75" customHeight="1" thickBot="1" x14ac:dyDescent="0.3">
      <c r="A10" s="101" t="s">
        <v>28</v>
      </c>
      <c r="B10" s="101"/>
      <c r="C10" s="101"/>
      <c r="D10" s="101"/>
      <c r="E10" s="2"/>
      <c r="F10" s="2"/>
      <c r="G10" s="74" t="s">
        <v>21</v>
      </c>
    </row>
    <row r="11" spans="1:7" ht="43.5" thickBot="1" x14ac:dyDescent="0.3">
      <c r="A11" s="75" t="s">
        <v>1</v>
      </c>
      <c r="B11" s="4" t="s">
        <v>2</v>
      </c>
      <c r="C11" s="5" t="s">
        <v>3</v>
      </c>
      <c r="D11" s="5" t="s">
        <v>4</v>
      </c>
      <c r="E11" s="6" t="s">
        <v>5</v>
      </c>
      <c r="F11" s="5" t="s">
        <v>6</v>
      </c>
      <c r="G11" s="7" t="s">
        <v>7</v>
      </c>
    </row>
    <row r="12" spans="1:7" ht="45" customHeight="1" x14ac:dyDescent="0.25">
      <c r="A12" s="32" t="s">
        <v>38</v>
      </c>
      <c r="B12" s="35">
        <v>15</v>
      </c>
      <c r="C12" s="9">
        <v>33.99</v>
      </c>
      <c r="D12" s="36">
        <v>5</v>
      </c>
      <c r="E12" s="36">
        <v>8.1</v>
      </c>
      <c r="F12" s="36">
        <v>7.4</v>
      </c>
      <c r="G12" s="36">
        <v>123</v>
      </c>
    </row>
    <row r="13" spans="1:7" x14ac:dyDescent="0.25">
      <c r="A13" s="76"/>
      <c r="B13" s="8"/>
      <c r="C13" s="77"/>
      <c r="D13" s="81"/>
      <c r="E13" s="81"/>
      <c r="F13" s="81"/>
      <c r="G13" s="81"/>
    </row>
    <row r="14" spans="1:7" x14ac:dyDescent="0.25">
      <c r="A14" s="76"/>
      <c r="B14" s="8"/>
      <c r="C14" s="77"/>
      <c r="D14" s="81"/>
      <c r="E14" s="81"/>
      <c r="F14" s="81"/>
      <c r="G14" s="81"/>
    </row>
    <row r="15" spans="1:7" x14ac:dyDescent="0.25">
      <c r="A15" s="76"/>
      <c r="B15" s="8"/>
      <c r="C15" s="77"/>
      <c r="D15" s="81"/>
      <c r="E15" s="81"/>
      <c r="F15" s="81"/>
      <c r="G15" s="81"/>
    </row>
    <row r="16" spans="1:7" x14ac:dyDescent="0.25">
      <c r="A16" s="76"/>
      <c r="B16" s="8"/>
      <c r="C16" s="9"/>
      <c r="D16" s="78"/>
      <c r="E16" s="78"/>
      <c r="F16" s="79"/>
      <c r="G16" s="78"/>
    </row>
    <row r="17" spans="1:7" x14ac:dyDescent="0.25">
      <c r="A17" t="s">
        <v>25</v>
      </c>
      <c r="C17" s="80">
        <f>C12+C16+C13+C14+C15</f>
        <v>33.99</v>
      </c>
      <c r="D17" s="80"/>
      <c r="E17" s="80"/>
      <c r="F17" s="80"/>
      <c r="G17" s="80"/>
    </row>
    <row r="19" spans="1:7" ht="15.75" x14ac:dyDescent="0.25">
      <c r="A19" s="73" t="s">
        <v>30</v>
      </c>
      <c r="B19" s="73"/>
      <c r="C19" s="73"/>
      <c r="D19" s="73"/>
    </row>
    <row r="20" spans="1:7" x14ac:dyDescent="0.25">
      <c r="A20" s="10" t="s">
        <v>29</v>
      </c>
      <c r="B20" s="10"/>
      <c r="C20" s="10"/>
      <c r="D20" s="10"/>
      <c r="E20" s="10"/>
    </row>
    <row r="21" spans="1:7" x14ac:dyDescent="0.25">
      <c r="A21" s="10" t="s">
        <v>31</v>
      </c>
      <c r="B21" s="10"/>
      <c r="C21" s="10"/>
      <c r="D21" s="10"/>
      <c r="E21" s="10"/>
    </row>
  </sheetData>
  <mergeCells count="3">
    <mergeCell ref="A6:G6"/>
    <mergeCell ref="A7:B7"/>
    <mergeCell ref="A10:D10"/>
  </mergeCells>
  <pageMargins left="0.7" right="0.7" top="0.75" bottom="0.75" header="0.3" footer="0.3"/>
  <pageSetup paperSize="9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21"/>
  <sheetViews>
    <sheetView workbookViewId="0">
      <selection activeCell="G20" sqref="G20"/>
    </sheetView>
  </sheetViews>
  <sheetFormatPr defaultRowHeight="15" x14ac:dyDescent="0.25"/>
  <cols>
    <col min="1" max="1" width="17.5703125" customWidth="1"/>
    <col min="2" max="2" width="16.42578125" customWidth="1"/>
    <col min="3" max="3" width="14.85546875" customWidth="1"/>
  </cols>
  <sheetData>
    <row r="2" spans="1:7" ht="15.75" x14ac:dyDescent="0.25">
      <c r="A2" s="73" t="s">
        <v>22</v>
      </c>
      <c r="B2" s="2"/>
      <c r="C2" s="2"/>
      <c r="D2" s="2"/>
      <c r="E2" s="2"/>
      <c r="F2" s="2"/>
      <c r="G2" s="2"/>
    </row>
    <row r="3" spans="1:7" ht="15.75" x14ac:dyDescent="0.25">
      <c r="A3" s="73" t="s">
        <v>27</v>
      </c>
      <c r="B3" s="2"/>
      <c r="C3" s="2"/>
      <c r="D3" s="2"/>
      <c r="E3" s="2"/>
      <c r="F3" s="2"/>
      <c r="G3" s="2"/>
    </row>
    <row r="4" spans="1:7" ht="15.75" x14ac:dyDescent="0.25">
      <c r="A4" s="73" t="s">
        <v>11</v>
      </c>
      <c r="B4" s="2"/>
      <c r="C4" s="2"/>
      <c r="D4" s="2"/>
      <c r="E4" s="2"/>
      <c r="F4" s="2"/>
      <c r="G4" s="2"/>
    </row>
    <row r="5" spans="1:7" ht="15.75" x14ac:dyDescent="0.25">
      <c r="A5" s="73" t="s">
        <v>26</v>
      </c>
      <c r="B5" s="2"/>
      <c r="C5" s="2"/>
      <c r="D5" s="2"/>
      <c r="E5" s="2"/>
      <c r="F5" s="2"/>
      <c r="G5" s="2"/>
    </row>
    <row r="6" spans="1:7" ht="25.5" x14ac:dyDescent="0.35">
      <c r="A6" s="99" t="s">
        <v>23</v>
      </c>
      <c r="B6" s="99"/>
      <c r="C6" s="99"/>
      <c r="D6" s="99"/>
      <c r="E6" s="99"/>
      <c r="F6" s="99"/>
      <c r="G6" s="99"/>
    </row>
    <row r="7" spans="1:7" ht="15.75" x14ac:dyDescent="0.25">
      <c r="A7" s="100" t="s">
        <v>44</v>
      </c>
      <c r="B7" s="100"/>
      <c r="C7" s="2"/>
      <c r="D7" s="2"/>
      <c r="E7" s="2"/>
      <c r="F7" s="2"/>
      <c r="G7" s="74" t="s">
        <v>24</v>
      </c>
    </row>
    <row r="8" spans="1:7" ht="15.75" x14ac:dyDescent="0.25">
      <c r="A8" s="88">
        <v>46150</v>
      </c>
      <c r="B8" s="2"/>
      <c r="C8" s="2"/>
      <c r="D8" s="2"/>
      <c r="E8" s="2"/>
      <c r="F8" s="2"/>
      <c r="G8" s="74" t="s">
        <v>24</v>
      </c>
    </row>
    <row r="9" spans="1:7" ht="15.75" x14ac:dyDescent="0.25">
      <c r="A9" s="2"/>
      <c r="B9" s="2"/>
      <c r="C9" s="2"/>
      <c r="D9" s="2"/>
      <c r="E9" s="2"/>
      <c r="F9" s="2"/>
      <c r="G9" s="74" t="s">
        <v>24</v>
      </c>
    </row>
    <row r="10" spans="1:7" ht="54" customHeight="1" thickBot="1" x14ac:dyDescent="0.3">
      <c r="A10" s="101" t="s">
        <v>28</v>
      </c>
      <c r="B10" s="101"/>
      <c r="C10" s="101"/>
      <c r="D10" s="101"/>
      <c r="E10" s="2"/>
      <c r="F10" s="2"/>
      <c r="G10" s="74" t="s">
        <v>21</v>
      </c>
    </row>
    <row r="11" spans="1:7" ht="43.5" thickBot="1" x14ac:dyDescent="0.3">
      <c r="A11" s="75" t="s">
        <v>1</v>
      </c>
      <c r="B11" s="4" t="s">
        <v>2</v>
      </c>
      <c r="C11" s="5" t="s">
        <v>3</v>
      </c>
      <c r="D11" s="5" t="s">
        <v>4</v>
      </c>
      <c r="E11" s="6" t="s">
        <v>5</v>
      </c>
      <c r="F11" s="5" t="s">
        <v>6</v>
      </c>
      <c r="G11" s="7" t="s">
        <v>7</v>
      </c>
    </row>
    <row r="12" spans="1:7" ht="30" x14ac:dyDescent="0.25">
      <c r="A12" s="32" t="s">
        <v>50</v>
      </c>
      <c r="B12" s="33">
        <v>60</v>
      </c>
      <c r="C12" s="9" t="s">
        <v>51</v>
      </c>
      <c r="D12" s="34">
        <v>8.4</v>
      </c>
      <c r="E12" s="34">
        <v>0.5</v>
      </c>
      <c r="F12" s="34">
        <v>0</v>
      </c>
      <c r="G12" s="34">
        <v>1.5</v>
      </c>
    </row>
    <row r="13" spans="1:7" x14ac:dyDescent="0.25">
      <c r="A13" s="76"/>
      <c r="B13" s="8"/>
      <c r="C13" s="77"/>
      <c r="D13" s="81"/>
      <c r="E13" s="81"/>
      <c r="F13" s="81"/>
      <c r="G13" s="81"/>
    </row>
    <row r="14" spans="1:7" x14ac:dyDescent="0.25">
      <c r="A14" s="76"/>
      <c r="B14" s="8"/>
      <c r="C14" s="77"/>
      <c r="D14" s="81"/>
      <c r="E14" s="81"/>
      <c r="F14" s="81"/>
      <c r="G14" s="81"/>
    </row>
    <row r="15" spans="1:7" x14ac:dyDescent="0.25">
      <c r="A15" s="76"/>
      <c r="B15" s="8"/>
      <c r="C15" s="77"/>
      <c r="D15" s="81"/>
      <c r="E15" s="81"/>
      <c r="F15" s="81"/>
      <c r="G15" s="81"/>
    </row>
    <row r="16" spans="1:7" x14ac:dyDescent="0.25">
      <c r="A16" s="76"/>
      <c r="B16" s="8"/>
      <c r="C16" s="9"/>
      <c r="D16" s="78"/>
      <c r="E16" s="78"/>
      <c r="F16" s="79"/>
      <c r="G16" s="78"/>
    </row>
    <row r="17" spans="1:7" x14ac:dyDescent="0.25">
      <c r="A17" t="s">
        <v>25</v>
      </c>
      <c r="C17" s="80">
        <v>38</v>
      </c>
      <c r="D17" s="80"/>
      <c r="E17" s="80"/>
      <c r="F17" s="80"/>
      <c r="G17" s="80"/>
    </row>
    <row r="19" spans="1:7" ht="15.75" x14ac:dyDescent="0.25">
      <c r="A19" s="73" t="s">
        <v>30</v>
      </c>
      <c r="B19" s="73"/>
      <c r="C19" s="73"/>
      <c r="D19" s="73"/>
    </row>
    <row r="20" spans="1:7" x14ac:dyDescent="0.25">
      <c r="A20" s="10" t="s">
        <v>29</v>
      </c>
      <c r="B20" s="10"/>
      <c r="C20" s="10"/>
      <c r="D20" s="10"/>
      <c r="E20" s="10"/>
    </row>
    <row r="21" spans="1:7" x14ac:dyDescent="0.25">
      <c r="A21" s="10" t="s">
        <v>31</v>
      </c>
      <c r="B21" s="10"/>
      <c r="C21" s="10"/>
      <c r="D21" s="10"/>
      <c r="E21" s="10"/>
    </row>
  </sheetData>
  <mergeCells count="3">
    <mergeCell ref="A6:G6"/>
    <mergeCell ref="A7:B7"/>
    <mergeCell ref="A10:D10"/>
  </mergeCells>
  <pageMargins left="0.7" right="0.7" top="0.75" bottom="0.75" header="0.3" footer="0.3"/>
  <pageSetup paperSize="9" fitToHeight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30"/>
  <sheetViews>
    <sheetView tabSelected="1" workbookViewId="0">
      <selection activeCell="I10" sqref="I10"/>
    </sheetView>
  </sheetViews>
  <sheetFormatPr defaultRowHeight="15" x14ac:dyDescent="0.25"/>
  <cols>
    <col min="1" max="1" width="27.5703125" customWidth="1"/>
    <col min="2" max="2" width="17.42578125" customWidth="1"/>
    <col min="3" max="3" width="15.140625" customWidth="1"/>
    <col min="4" max="4" width="15.7109375" customWidth="1"/>
    <col min="9" max="9" width="10.85546875" customWidth="1"/>
  </cols>
  <sheetData>
    <row r="2" spans="1:9" x14ac:dyDescent="0.25">
      <c r="A2" s="82" t="s">
        <v>32</v>
      </c>
    </row>
    <row r="3" spans="1:9" x14ac:dyDescent="0.25">
      <c r="A3" t="s">
        <v>33</v>
      </c>
    </row>
    <row r="4" spans="1:9" ht="45" x14ac:dyDescent="0.25">
      <c r="A4" s="32" t="s">
        <v>34</v>
      </c>
      <c r="B4" s="32" t="s">
        <v>35</v>
      </c>
      <c r="C4" s="32" t="s">
        <v>36</v>
      </c>
      <c r="D4" s="32" t="s">
        <v>37</v>
      </c>
      <c r="E4" s="32"/>
      <c r="G4" s="102"/>
      <c r="H4" s="102"/>
      <c r="I4" s="102"/>
    </row>
    <row r="5" spans="1:9" x14ac:dyDescent="0.25">
      <c r="A5" s="83" t="str">
        <f>перспективное!A8</f>
        <v>День №1/Дата 27.04.2026</v>
      </c>
      <c r="B5" s="84">
        <f>перспективное!C10</f>
        <v>67.98</v>
      </c>
      <c r="C5" s="38">
        <v>451</v>
      </c>
      <c r="D5" s="32">
        <f>B5*C5</f>
        <v>30658.980000000003</v>
      </c>
      <c r="E5" s="32"/>
      <c r="G5" s="11">
        <v>36</v>
      </c>
      <c r="H5" s="11">
        <f>C10</f>
        <v>451</v>
      </c>
      <c r="I5" s="11">
        <f>G5*H5</f>
        <v>16236</v>
      </c>
    </row>
    <row r="6" spans="1:9" x14ac:dyDescent="0.25">
      <c r="A6" s="83" t="str">
        <f>перспективное!A20</f>
        <v>День №2/Дата 28.04.2026</v>
      </c>
      <c r="B6" s="85">
        <f>перспективное!C22</f>
        <v>90</v>
      </c>
      <c r="C6" s="38">
        <v>451</v>
      </c>
      <c r="D6" s="32">
        <f>B6*C6</f>
        <v>40590</v>
      </c>
      <c r="E6" s="11"/>
      <c r="G6" s="11">
        <v>38</v>
      </c>
      <c r="H6" s="11">
        <f>C8+C11+C14</f>
        <v>1353</v>
      </c>
      <c r="I6" s="11">
        <f t="shared" ref="I6:I8" si="0">G6*H6</f>
        <v>51414</v>
      </c>
    </row>
    <row r="7" spans="1:9" x14ac:dyDescent="0.25">
      <c r="A7" s="83" t="str">
        <f>перспективное!A29</f>
        <v>День №3/Дата 29.04.2026</v>
      </c>
      <c r="B7" s="85">
        <f>перспективное!C33</f>
        <v>67.98</v>
      </c>
      <c r="C7" s="38">
        <v>451</v>
      </c>
      <c r="D7" s="32">
        <f>B7*C7</f>
        <v>30658.980000000003</v>
      </c>
      <c r="E7" s="11"/>
      <c r="G7" s="11">
        <v>67.98</v>
      </c>
      <c r="H7" s="11">
        <f>C5+C7+C9+C13</f>
        <v>1804</v>
      </c>
      <c r="I7" s="11">
        <f t="shared" si="0"/>
        <v>122635.92000000001</v>
      </c>
    </row>
    <row r="8" spans="1:9" x14ac:dyDescent="0.25">
      <c r="A8" s="83" t="str">
        <f>перспективное!A39</f>
        <v>День №4/Дата 30.04.2026</v>
      </c>
      <c r="B8" s="85">
        <f>перспективное!C46</f>
        <v>38</v>
      </c>
      <c r="C8" s="38">
        <v>451</v>
      </c>
      <c r="D8" s="32">
        <f t="shared" ref="D8:D14" si="1">B8*C8</f>
        <v>17138</v>
      </c>
      <c r="E8" s="11"/>
      <c r="G8" s="11">
        <v>90</v>
      </c>
      <c r="H8" s="11">
        <f>C6+C12</f>
        <v>902</v>
      </c>
      <c r="I8" s="11">
        <f t="shared" si="0"/>
        <v>81180</v>
      </c>
    </row>
    <row r="9" spans="1:9" x14ac:dyDescent="0.25">
      <c r="A9" s="86" t="str">
        <f>перспективное!A48</f>
        <v>День №5/Дата 01.05.2026</v>
      </c>
      <c r="B9" s="85">
        <f>перспективное!C60</f>
        <v>67.98</v>
      </c>
      <c r="C9" s="38">
        <v>451</v>
      </c>
      <c r="D9" s="32">
        <f t="shared" si="1"/>
        <v>30658.980000000003</v>
      </c>
      <c r="E9" s="11"/>
      <c r="I9" s="11">
        <f>SUM(I5:I8)</f>
        <v>271465.92000000004</v>
      </c>
    </row>
    <row r="10" spans="1:9" x14ac:dyDescent="0.25">
      <c r="A10" s="86" t="str">
        <f>перспективное!A57</f>
        <v>День №6/Дата 04.05.2026</v>
      </c>
      <c r="B10" s="85">
        <f>перспективное!C51</f>
        <v>36</v>
      </c>
      <c r="C10" s="38">
        <v>451</v>
      </c>
      <c r="D10" s="32">
        <f t="shared" si="1"/>
        <v>16236</v>
      </c>
      <c r="E10" s="11"/>
    </row>
    <row r="11" spans="1:9" x14ac:dyDescent="0.25">
      <c r="A11" s="86" t="str">
        <f>перспективное!A67</f>
        <v>День №7/Дата 05.05.2026</v>
      </c>
      <c r="B11" s="85">
        <f>перспективное!C74</f>
        <v>38</v>
      </c>
      <c r="C11" s="38">
        <v>451</v>
      </c>
      <c r="D11" s="32">
        <f t="shared" si="1"/>
        <v>17138</v>
      </c>
      <c r="E11" s="11"/>
    </row>
    <row r="12" spans="1:9" x14ac:dyDescent="0.25">
      <c r="A12" s="86" t="str">
        <f>перспективное!A76</f>
        <v>День №8/Дата 06.05.2026</v>
      </c>
      <c r="B12" s="85">
        <f>перспективное!C79</f>
        <v>90</v>
      </c>
      <c r="C12" s="38">
        <v>451</v>
      </c>
      <c r="D12" s="32">
        <f t="shared" si="1"/>
        <v>40590</v>
      </c>
      <c r="E12" s="11"/>
    </row>
    <row r="13" spans="1:9" x14ac:dyDescent="0.25">
      <c r="A13" s="86" t="str">
        <f>перспективное!A85</f>
        <v>День №9/Дата 07.05.2026</v>
      </c>
      <c r="B13" s="85">
        <f>перспективное!C87</f>
        <v>67.98</v>
      </c>
      <c r="C13" s="38">
        <v>451</v>
      </c>
      <c r="D13" s="32">
        <f t="shared" si="1"/>
        <v>30658.980000000003</v>
      </c>
      <c r="E13" s="11"/>
    </row>
    <row r="14" spans="1:9" x14ac:dyDescent="0.25">
      <c r="A14" s="86" t="str">
        <f>перспективное!A94</f>
        <v>День №10/Дата 08.05.2026</v>
      </c>
      <c r="B14" s="85">
        <f>перспективное!C101</f>
        <v>38</v>
      </c>
      <c r="C14" s="38">
        <v>451</v>
      </c>
      <c r="D14" s="32">
        <f t="shared" si="1"/>
        <v>17138</v>
      </c>
      <c r="E14" s="11"/>
    </row>
    <row r="15" spans="1:9" x14ac:dyDescent="0.25">
      <c r="A15" s="86"/>
      <c r="B15" s="11"/>
      <c r="C15" s="11"/>
      <c r="D15" s="32">
        <f t="shared" ref="D9:D29" si="2">B15*C15</f>
        <v>0</v>
      </c>
      <c r="E15" s="11"/>
    </row>
    <row r="16" spans="1:9" x14ac:dyDescent="0.25">
      <c r="A16" s="86"/>
      <c r="B16" s="11"/>
      <c r="C16" s="11"/>
      <c r="D16" s="32">
        <f t="shared" si="2"/>
        <v>0</v>
      </c>
      <c r="E16" s="11"/>
    </row>
    <row r="17" spans="1:5" x14ac:dyDescent="0.25">
      <c r="A17" s="86"/>
      <c r="B17" s="11"/>
      <c r="C17" s="11"/>
      <c r="D17" s="32">
        <f t="shared" si="2"/>
        <v>0</v>
      </c>
      <c r="E17" s="11"/>
    </row>
    <row r="18" spans="1:5" x14ac:dyDescent="0.25">
      <c r="A18" s="86"/>
      <c r="B18" s="11"/>
      <c r="C18" s="11"/>
      <c r="D18" s="32">
        <f t="shared" si="2"/>
        <v>0</v>
      </c>
      <c r="E18" s="11"/>
    </row>
    <row r="19" spans="1:5" x14ac:dyDescent="0.25">
      <c r="A19" s="86"/>
      <c r="B19" s="11"/>
      <c r="C19" s="11"/>
      <c r="D19" s="32">
        <f t="shared" si="2"/>
        <v>0</v>
      </c>
      <c r="E19" s="11"/>
    </row>
    <row r="20" spans="1:5" x14ac:dyDescent="0.25">
      <c r="A20" s="86"/>
      <c r="B20" s="11"/>
      <c r="C20" s="11"/>
      <c r="D20" s="32">
        <f t="shared" si="2"/>
        <v>0</v>
      </c>
      <c r="E20" s="11"/>
    </row>
    <row r="21" spans="1:5" x14ac:dyDescent="0.25">
      <c r="A21" s="11"/>
      <c r="B21" s="11"/>
      <c r="C21" s="11"/>
      <c r="D21" s="32">
        <f t="shared" si="2"/>
        <v>0</v>
      </c>
      <c r="E21" s="11"/>
    </row>
    <row r="22" spans="1:5" x14ac:dyDescent="0.25">
      <c r="A22" s="11"/>
      <c r="B22" s="11"/>
      <c r="C22" s="11"/>
      <c r="D22" s="32">
        <f t="shared" si="2"/>
        <v>0</v>
      </c>
      <c r="E22" s="11"/>
    </row>
    <row r="23" spans="1:5" x14ac:dyDescent="0.25">
      <c r="A23" s="11"/>
      <c r="B23" s="11"/>
      <c r="C23" s="11"/>
      <c r="D23" s="32">
        <f t="shared" si="2"/>
        <v>0</v>
      </c>
      <c r="E23" s="11"/>
    </row>
    <row r="24" spans="1:5" x14ac:dyDescent="0.25">
      <c r="A24" s="11"/>
      <c r="B24" s="11"/>
      <c r="C24" s="11"/>
      <c r="D24" s="32">
        <f t="shared" si="2"/>
        <v>0</v>
      </c>
      <c r="E24" s="11"/>
    </row>
    <row r="25" spans="1:5" x14ac:dyDescent="0.25">
      <c r="A25" s="11"/>
      <c r="B25" s="11"/>
      <c r="C25" s="11"/>
      <c r="D25" s="32">
        <f t="shared" si="2"/>
        <v>0</v>
      </c>
      <c r="E25" s="11"/>
    </row>
    <row r="26" spans="1:5" x14ac:dyDescent="0.25">
      <c r="A26" s="11"/>
      <c r="B26" s="11"/>
      <c r="C26" s="11"/>
      <c r="D26" s="32">
        <f t="shared" si="2"/>
        <v>0</v>
      </c>
      <c r="E26" s="11"/>
    </row>
    <row r="27" spans="1:5" x14ac:dyDescent="0.25">
      <c r="A27" s="11"/>
      <c r="B27" s="11"/>
      <c r="C27" s="11"/>
      <c r="D27" s="32">
        <f t="shared" si="2"/>
        <v>0</v>
      </c>
      <c r="E27" s="11"/>
    </row>
    <row r="28" spans="1:5" x14ac:dyDescent="0.25">
      <c r="A28" s="11"/>
      <c r="B28" s="11"/>
      <c r="C28" s="11"/>
      <c r="D28" s="32">
        <f t="shared" si="2"/>
        <v>0</v>
      </c>
      <c r="E28" s="11"/>
    </row>
    <row r="29" spans="1:5" x14ac:dyDescent="0.25">
      <c r="A29" s="11"/>
      <c r="B29" s="11"/>
      <c r="C29" s="11"/>
      <c r="D29" s="32">
        <f t="shared" si="2"/>
        <v>0</v>
      </c>
      <c r="E29" s="11"/>
    </row>
    <row r="30" spans="1:5" x14ac:dyDescent="0.25">
      <c r="A30" t="s">
        <v>39</v>
      </c>
      <c r="D30" s="87">
        <f>SUM(D5:D29)</f>
        <v>271465.92000000004</v>
      </c>
    </row>
  </sheetData>
  <mergeCells count="1">
    <mergeCell ref="G4:I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17"/>
  <sheetViews>
    <sheetView topLeftCell="A85" workbookViewId="0">
      <selection activeCell="B65" sqref="B65:G65"/>
    </sheetView>
  </sheetViews>
  <sheetFormatPr defaultRowHeight="15" x14ac:dyDescent="0.25"/>
  <cols>
    <col min="1" max="1" width="43.42578125" customWidth="1"/>
    <col min="3" max="3" width="15.7109375" customWidth="1"/>
    <col min="4" max="4" width="10.28515625" customWidth="1"/>
  </cols>
  <sheetData>
    <row r="1" spans="1:10" x14ac:dyDescent="0.25">
      <c r="A1" s="25" t="s">
        <v>8</v>
      </c>
      <c r="B1" s="25"/>
      <c r="C1" s="26"/>
      <c r="D1" s="27"/>
      <c r="E1" s="25" t="s">
        <v>9</v>
      </c>
      <c r="F1" s="25"/>
      <c r="G1" s="27"/>
      <c r="H1" s="27"/>
      <c r="I1" s="27"/>
      <c r="J1" s="27"/>
    </row>
    <row r="2" spans="1:10" x14ac:dyDescent="0.25">
      <c r="A2" s="25" t="s">
        <v>42</v>
      </c>
      <c r="B2" s="25"/>
      <c r="C2" s="25"/>
      <c r="D2" s="27"/>
      <c r="E2" s="25" t="s">
        <v>10</v>
      </c>
      <c r="F2" s="25"/>
      <c r="G2" s="27"/>
      <c r="H2" s="27"/>
      <c r="I2" s="27"/>
      <c r="J2" s="27"/>
    </row>
    <row r="3" spans="1:10" x14ac:dyDescent="0.25">
      <c r="A3" s="26"/>
      <c r="B3" s="26"/>
      <c r="C3" s="26"/>
      <c r="D3" s="26"/>
      <c r="E3" s="25" t="s">
        <v>11</v>
      </c>
      <c r="F3" s="26"/>
      <c r="G3" s="26"/>
      <c r="H3" s="26"/>
      <c r="I3" s="26"/>
      <c r="J3" s="26"/>
    </row>
    <row r="4" spans="1:10" ht="15.75" thickBot="1" x14ac:dyDescent="0.3">
      <c r="A4" s="25" t="s">
        <v>43</v>
      </c>
      <c r="B4" s="25"/>
      <c r="C4" s="25"/>
      <c r="D4" s="27"/>
      <c r="E4" s="28"/>
      <c r="F4" s="28"/>
      <c r="G4" s="28"/>
      <c r="H4" s="25" t="s">
        <v>12</v>
      </c>
      <c r="I4" s="27"/>
      <c r="J4" s="27"/>
    </row>
    <row r="5" spans="1:10" x14ac:dyDescent="0.25">
      <c r="A5" s="25"/>
      <c r="B5" s="25"/>
      <c r="C5" s="26"/>
      <c r="D5" s="27"/>
      <c r="E5" s="29"/>
      <c r="F5" s="29"/>
      <c r="G5" s="30"/>
      <c r="H5" s="27"/>
      <c r="I5" s="27"/>
      <c r="J5" s="27"/>
    </row>
    <row r="6" spans="1:10" x14ac:dyDescent="0.25">
      <c r="A6" s="25" t="s">
        <v>13</v>
      </c>
      <c r="B6" s="25"/>
      <c r="C6" s="26"/>
      <c r="D6" s="27"/>
      <c r="E6" s="25" t="s">
        <v>13</v>
      </c>
      <c r="F6" s="25"/>
      <c r="G6" s="25"/>
      <c r="H6" s="25"/>
      <c r="I6" s="25"/>
      <c r="J6" s="27"/>
    </row>
    <row r="7" spans="1:10" ht="57" customHeight="1" x14ac:dyDescent="0.25">
      <c r="A7" s="91" t="s">
        <v>0</v>
      </c>
      <c r="B7" s="91"/>
      <c r="C7" s="91"/>
      <c r="D7" s="91"/>
      <c r="E7" s="2"/>
      <c r="F7" s="2"/>
      <c r="G7" s="15" t="s">
        <v>21</v>
      </c>
    </row>
    <row r="8" spans="1:10" ht="24.95" customHeight="1" x14ac:dyDescent="0.35">
      <c r="A8" s="70" t="s">
        <v>45</v>
      </c>
      <c r="B8" s="21"/>
      <c r="C8" s="21"/>
      <c r="D8" s="21"/>
      <c r="E8" s="22"/>
      <c r="F8" s="22"/>
      <c r="G8" s="21"/>
    </row>
    <row r="9" spans="1:10" ht="42.75" x14ac:dyDescent="0.25">
      <c r="A9" s="17" t="s">
        <v>1</v>
      </c>
      <c r="B9" s="19" t="s">
        <v>2</v>
      </c>
      <c r="C9" s="18" t="s">
        <v>3</v>
      </c>
      <c r="D9" s="18" t="s">
        <v>4</v>
      </c>
      <c r="E9" s="19" t="s">
        <v>5</v>
      </c>
      <c r="F9" s="18" t="s">
        <v>6</v>
      </c>
      <c r="G9" s="20" t="s">
        <v>7</v>
      </c>
    </row>
    <row r="10" spans="1:10" ht="45" customHeight="1" x14ac:dyDescent="0.25">
      <c r="A10" s="32" t="s">
        <v>38</v>
      </c>
      <c r="B10" s="35">
        <v>30</v>
      </c>
      <c r="C10" s="9">
        <f>33.99*2</f>
        <v>67.98</v>
      </c>
      <c r="D10" s="36">
        <v>5</v>
      </c>
      <c r="E10" s="36">
        <v>8.1</v>
      </c>
      <c r="F10" s="36">
        <v>7.4</v>
      </c>
      <c r="G10" s="36">
        <v>123</v>
      </c>
    </row>
    <row r="11" spans="1:10" x14ac:dyDescent="0.25">
      <c r="A11" s="32"/>
      <c r="B11" s="11"/>
      <c r="C11" s="11"/>
      <c r="D11" s="11"/>
      <c r="E11" s="11"/>
      <c r="F11" s="11"/>
      <c r="G11" s="11"/>
    </row>
    <row r="12" spans="1:10" x14ac:dyDescent="0.25">
      <c r="A12" s="32"/>
      <c r="B12" s="11"/>
      <c r="C12" s="11"/>
      <c r="D12" s="11"/>
      <c r="E12" s="11"/>
      <c r="F12" s="11"/>
      <c r="G12" s="11"/>
    </row>
    <row r="13" spans="1:10" x14ac:dyDescent="0.25">
      <c r="A13" s="32"/>
      <c r="B13" s="11"/>
      <c r="C13" s="11"/>
      <c r="D13" s="11"/>
      <c r="E13" s="11"/>
      <c r="F13" s="11"/>
      <c r="G13" s="11"/>
    </row>
    <row r="14" spans="1:10" ht="15.75" thickBot="1" x14ac:dyDescent="0.3">
      <c r="A14" s="38"/>
      <c r="B14" s="39"/>
      <c r="C14" s="39"/>
      <c r="D14" s="39"/>
      <c r="E14" s="39"/>
      <c r="F14" s="39"/>
      <c r="G14" s="39"/>
    </row>
    <row r="15" spans="1:10" ht="43.5" thickBot="1" x14ac:dyDescent="0.35">
      <c r="A15" s="47" t="s">
        <v>16</v>
      </c>
      <c r="B15" s="41" t="s">
        <v>2</v>
      </c>
      <c r="C15" s="42" t="s">
        <v>18</v>
      </c>
      <c r="D15" s="42" t="s">
        <v>4</v>
      </c>
      <c r="E15" s="4" t="s">
        <v>5</v>
      </c>
      <c r="F15" s="42" t="s">
        <v>6</v>
      </c>
      <c r="G15" s="43" t="s">
        <v>7</v>
      </c>
    </row>
    <row r="16" spans="1:10" ht="15.75" thickBot="1" x14ac:dyDescent="0.3">
      <c r="A16" s="44"/>
      <c r="B16" s="24"/>
      <c r="C16" s="45">
        <f>C14+C13+C12+C11+C10</f>
        <v>67.98</v>
      </c>
      <c r="D16" s="72">
        <f>D10+D11+D12+D13+D14</f>
        <v>5</v>
      </c>
      <c r="E16" s="72">
        <f t="shared" ref="E16:G16" si="0">E10+E11+E12+E13+E14</f>
        <v>8.1</v>
      </c>
      <c r="F16" s="72">
        <f t="shared" si="0"/>
        <v>7.4</v>
      </c>
      <c r="G16" s="72">
        <f t="shared" si="0"/>
        <v>123</v>
      </c>
    </row>
    <row r="17" spans="1:7" ht="19.5" thickBot="1" x14ac:dyDescent="0.35">
      <c r="A17" s="46" t="s">
        <v>19</v>
      </c>
      <c r="B17" s="93">
        <f>'расчетный итоговый'!D5</f>
        <v>30658.980000000003</v>
      </c>
      <c r="C17" s="94"/>
      <c r="D17" s="94"/>
      <c r="E17" s="94"/>
      <c r="F17" s="94"/>
      <c r="G17" s="95"/>
    </row>
    <row r="18" spans="1:7" x14ac:dyDescent="0.25">
      <c r="A18" s="40"/>
      <c r="B18" s="31"/>
      <c r="C18" s="31"/>
      <c r="D18" s="31"/>
      <c r="E18" s="31"/>
      <c r="F18" s="31"/>
      <c r="G18" s="31"/>
    </row>
    <row r="19" spans="1:7" x14ac:dyDescent="0.25">
      <c r="A19" s="32"/>
      <c r="B19" s="11"/>
      <c r="C19" s="11"/>
      <c r="D19" s="11"/>
      <c r="E19" s="11"/>
      <c r="F19" s="11"/>
      <c r="G19" s="11"/>
    </row>
    <row r="20" spans="1:7" ht="24" thickBot="1" x14ac:dyDescent="0.4">
      <c r="A20" s="71" t="s">
        <v>46</v>
      </c>
      <c r="B20" s="23"/>
      <c r="C20" s="24"/>
      <c r="D20" s="24"/>
      <c r="E20" s="23"/>
      <c r="F20" s="24"/>
      <c r="G20" s="23"/>
    </row>
    <row r="21" spans="1:7" ht="42.75" x14ac:dyDescent="0.25">
      <c r="A21" s="13" t="s">
        <v>1</v>
      </c>
      <c r="B21" s="6" t="s">
        <v>2</v>
      </c>
      <c r="C21" s="5" t="s">
        <v>3</v>
      </c>
      <c r="D21" s="5" t="s">
        <v>4</v>
      </c>
      <c r="E21" s="6" t="s">
        <v>5</v>
      </c>
      <c r="F21" s="5" t="s">
        <v>6</v>
      </c>
      <c r="G21" s="7" t="s">
        <v>7</v>
      </c>
    </row>
    <row r="22" spans="1:7" x14ac:dyDescent="0.25">
      <c r="A22" s="32" t="s">
        <v>47</v>
      </c>
      <c r="B22" s="33">
        <v>250</v>
      </c>
      <c r="C22" s="9">
        <v>90</v>
      </c>
      <c r="D22" s="34">
        <v>189</v>
      </c>
      <c r="E22" s="34">
        <v>0</v>
      </c>
      <c r="F22" s="34">
        <v>0.1</v>
      </c>
      <c r="G22" s="34">
        <v>24.3</v>
      </c>
    </row>
    <row r="23" spans="1:7" x14ac:dyDescent="0.25">
      <c r="A23" s="32"/>
      <c r="B23" s="11"/>
      <c r="C23" s="11"/>
      <c r="D23" s="11"/>
      <c r="E23" s="11"/>
      <c r="F23" s="11"/>
      <c r="G23" s="11"/>
    </row>
    <row r="24" spans="1:7" x14ac:dyDescent="0.25">
      <c r="A24" s="32"/>
      <c r="B24" s="11"/>
      <c r="C24" s="11"/>
      <c r="D24" s="11"/>
      <c r="E24" s="11"/>
      <c r="F24" s="11"/>
      <c r="G24" s="11"/>
    </row>
    <row r="25" spans="1:7" x14ac:dyDescent="0.25">
      <c r="A25" s="32"/>
      <c r="B25" s="11"/>
      <c r="C25" s="11"/>
      <c r="D25" s="11"/>
      <c r="E25" s="11"/>
      <c r="F25" s="11"/>
      <c r="G25" s="11"/>
    </row>
    <row r="26" spans="1:7" ht="43.5" thickBot="1" x14ac:dyDescent="0.35">
      <c r="A26" s="48" t="s">
        <v>16</v>
      </c>
      <c r="B26" s="49" t="s">
        <v>2</v>
      </c>
      <c r="C26" s="50" t="s">
        <v>18</v>
      </c>
      <c r="D26" s="50" t="s">
        <v>4</v>
      </c>
      <c r="E26" s="52" t="s">
        <v>5</v>
      </c>
      <c r="F26" s="50" t="s">
        <v>6</v>
      </c>
      <c r="G26" s="53" t="s">
        <v>7</v>
      </c>
    </row>
    <row r="27" spans="1:7" ht="15.75" thickBot="1" x14ac:dyDescent="0.3">
      <c r="A27" s="44"/>
      <c r="B27" s="24"/>
      <c r="C27" s="45">
        <v>90</v>
      </c>
      <c r="D27" s="34">
        <v>189</v>
      </c>
      <c r="E27" s="34">
        <v>0</v>
      </c>
      <c r="F27" s="34">
        <v>0.1</v>
      </c>
      <c r="G27" s="34">
        <v>24.3</v>
      </c>
    </row>
    <row r="28" spans="1:7" ht="19.5" thickBot="1" x14ac:dyDescent="0.35">
      <c r="A28" s="46" t="s">
        <v>19</v>
      </c>
      <c r="B28" s="93">
        <f>90*451</f>
        <v>40590</v>
      </c>
      <c r="C28" s="94"/>
      <c r="D28" s="94"/>
      <c r="E28" s="94"/>
      <c r="F28" s="94"/>
      <c r="G28" s="95"/>
    </row>
    <row r="29" spans="1:7" ht="24" thickBot="1" x14ac:dyDescent="0.4">
      <c r="A29" s="70" t="s">
        <v>48</v>
      </c>
      <c r="B29" s="16"/>
      <c r="C29" s="16"/>
      <c r="D29" s="16"/>
      <c r="E29" s="16"/>
      <c r="F29" s="16"/>
      <c r="G29" s="16"/>
    </row>
    <row r="30" spans="1:7" ht="43.5" thickBot="1" x14ac:dyDescent="0.3">
      <c r="A30" s="13" t="s">
        <v>1</v>
      </c>
      <c r="B30" s="4" t="s">
        <v>2</v>
      </c>
      <c r="C30" s="5" t="s">
        <v>3</v>
      </c>
      <c r="D30" s="5" t="s">
        <v>4</v>
      </c>
      <c r="E30" s="6" t="s">
        <v>5</v>
      </c>
      <c r="F30" s="5" t="s">
        <v>6</v>
      </c>
      <c r="G30" s="7" t="s">
        <v>7</v>
      </c>
    </row>
    <row r="33" spans="1:7" x14ac:dyDescent="0.25">
      <c r="A33" s="32" t="s">
        <v>38</v>
      </c>
      <c r="B33" s="35">
        <v>30</v>
      </c>
      <c r="C33" s="9">
        <f>33.99*2</f>
        <v>67.98</v>
      </c>
      <c r="D33" s="36">
        <v>5</v>
      </c>
      <c r="E33" s="36">
        <v>8.1</v>
      </c>
      <c r="F33" s="36">
        <v>7.4</v>
      </c>
      <c r="G33" s="36">
        <v>123</v>
      </c>
    </row>
    <row r="34" spans="1:7" x14ac:dyDescent="0.25">
      <c r="A34" s="11"/>
      <c r="B34" s="11"/>
      <c r="C34" s="11"/>
      <c r="D34" s="11"/>
      <c r="E34" s="11"/>
      <c r="F34" s="11"/>
      <c r="G34" s="11"/>
    </row>
    <row r="35" spans="1:7" x14ac:dyDescent="0.25">
      <c r="A35" s="11"/>
      <c r="B35" s="11"/>
      <c r="C35" s="11"/>
      <c r="D35" s="11"/>
      <c r="E35" s="11"/>
      <c r="F35" s="11"/>
      <c r="G35" s="11"/>
    </row>
    <row r="36" spans="1:7" ht="43.5" thickBot="1" x14ac:dyDescent="0.35">
      <c r="A36" s="48" t="s">
        <v>16</v>
      </c>
      <c r="B36" s="49" t="s">
        <v>2</v>
      </c>
      <c r="C36" s="50" t="s">
        <v>18</v>
      </c>
      <c r="D36" s="50" t="s">
        <v>4</v>
      </c>
      <c r="E36" s="52" t="s">
        <v>5</v>
      </c>
      <c r="F36" s="50" t="s">
        <v>6</v>
      </c>
      <c r="G36" s="53" t="s">
        <v>7</v>
      </c>
    </row>
    <row r="37" spans="1:7" ht="15.75" thickBot="1" x14ac:dyDescent="0.3">
      <c r="A37" s="44"/>
      <c r="B37" s="24"/>
      <c r="C37" s="45">
        <f>C33</f>
        <v>67.98</v>
      </c>
      <c r="D37" s="36">
        <v>5</v>
      </c>
      <c r="E37" s="36">
        <v>8.1</v>
      </c>
      <c r="F37" s="36">
        <v>7.4</v>
      </c>
      <c r="G37" s="36">
        <v>123</v>
      </c>
    </row>
    <row r="38" spans="1:7" ht="19.5" thickBot="1" x14ac:dyDescent="0.35">
      <c r="A38" s="46" t="s">
        <v>19</v>
      </c>
      <c r="B38" s="93">
        <f>C37*451</f>
        <v>30658.980000000003</v>
      </c>
      <c r="C38" s="94"/>
      <c r="D38" s="94"/>
      <c r="E38" s="94"/>
      <c r="F38" s="94"/>
      <c r="G38" s="95"/>
    </row>
    <row r="39" spans="1:7" ht="24" thickBot="1" x14ac:dyDescent="0.4">
      <c r="A39" s="70" t="s">
        <v>49</v>
      </c>
      <c r="B39" s="16"/>
      <c r="C39" s="16"/>
      <c r="D39" s="16"/>
      <c r="E39" s="16"/>
      <c r="F39" s="16"/>
      <c r="G39" s="16"/>
    </row>
    <row r="40" spans="1:7" ht="42.75" x14ac:dyDescent="0.25">
      <c r="A40" s="13" t="s">
        <v>1</v>
      </c>
      <c r="B40" s="6" t="s">
        <v>2</v>
      </c>
      <c r="C40" s="5" t="s">
        <v>3</v>
      </c>
      <c r="D40" s="5" t="s">
        <v>4</v>
      </c>
      <c r="E40" s="6" t="s">
        <v>5</v>
      </c>
      <c r="F40" s="5" t="s">
        <v>6</v>
      </c>
      <c r="G40" s="7" t="s">
        <v>7</v>
      </c>
    </row>
    <row r="41" spans="1:7" x14ac:dyDescent="0.25">
      <c r="A41" s="32"/>
      <c r="B41" s="8"/>
      <c r="C41" s="9"/>
      <c r="D41" s="34"/>
      <c r="E41" s="34"/>
      <c r="F41" s="34"/>
      <c r="G41" s="34"/>
    </row>
    <row r="42" spans="1:7" x14ac:dyDescent="0.25">
      <c r="A42" s="32" t="s">
        <v>50</v>
      </c>
      <c r="B42" s="33">
        <v>60</v>
      </c>
      <c r="C42" s="9" t="s">
        <v>51</v>
      </c>
      <c r="D42" s="34">
        <v>8.4</v>
      </c>
      <c r="E42" s="34">
        <v>0.5</v>
      </c>
      <c r="F42" s="34">
        <v>0</v>
      </c>
      <c r="G42" s="34">
        <v>1.5</v>
      </c>
    </row>
    <row r="43" spans="1:7" x14ac:dyDescent="0.25">
      <c r="A43" s="11"/>
      <c r="B43" s="11"/>
      <c r="C43" s="11"/>
      <c r="D43" s="11"/>
      <c r="E43" s="11"/>
      <c r="F43" s="11"/>
      <c r="G43" s="11"/>
    </row>
    <row r="44" spans="1:7" x14ac:dyDescent="0.25">
      <c r="A44" s="11"/>
      <c r="B44" s="11"/>
      <c r="C44" s="11"/>
      <c r="D44" s="11"/>
      <c r="E44" s="11"/>
      <c r="F44" s="11"/>
      <c r="G44" s="11"/>
    </row>
    <row r="45" spans="1:7" ht="43.5" thickBot="1" x14ac:dyDescent="0.35">
      <c r="A45" s="48" t="s">
        <v>16</v>
      </c>
      <c r="B45" s="49" t="s">
        <v>2</v>
      </c>
      <c r="C45" s="50" t="s">
        <v>18</v>
      </c>
      <c r="D45" s="50" t="s">
        <v>4</v>
      </c>
      <c r="E45" s="52" t="s">
        <v>5</v>
      </c>
      <c r="F45" s="50" t="s">
        <v>6</v>
      </c>
      <c r="G45" s="53" t="s">
        <v>7</v>
      </c>
    </row>
    <row r="46" spans="1:7" ht="15.75" thickBot="1" x14ac:dyDescent="0.3">
      <c r="A46" s="44"/>
      <c r="B46" s="24"/>
      <c r="C46" s="89">
        <v>38</v>
      </c>
      <c r="D46" s="72">
        <f>D44+D43+D42+D41</f>
        <v>8.4</v>
      </c>
      <c r="E46" s="72">
        <f t="shared" ref="E46:G46" si="1">E44+E43+E42+E41</f>
        <v>0.5</v>
      </c>
      <c r="F46" s="72">
        <f t="shared" si="1"/>
        <v>0</v>
      </c>
      <c r="G46" s="72">
        <f t="shared" si="1"/>
        <v>1.5</v>
      </c>
    </row>
    <row r="47" spans="1:7" ht="19.5" thickBot="1" x14ac:dyDescent="0.35">
      <c r="A47" s="46" t="s">
        <v>19</v>
      </c>
      <c r="B47" s="93">
        <f>C46*451</f>
        <v>17138</v>
      </c>
      <c r="C47" s="94"/>
      <c r="D47" s="94"/>
      <c r="E47" s="94"/>
      <c r="F47" s="94"/>
      <c r="G47" s="95"/>
    </row>
    <row r="48" spans="1:7" ht="24" thickBot="1" x14ac:dyDescent="0.4">
      <c r="A48" s="70" t="s">
        <v>53</v>
      </c>
      <c r="B48" s="16"/>
      <c r="C48" s="16"/>
      <c r="D48" s="16"/>
      <c r="E48" s="16"/>
      <c r="F48" s="16"/>
      <c r="G48" s="16"/>
    </row>
    <row r="49" spans="1:7" ht="42.75" x14ac:dyDescent="0.25">
      <c r="A49" s="13" t="s">
        <v>1</v>
      </c>
      <c r="B49" s="6" t="s">
        <v>2</v>
      </c>
      <c r="C49" s="5" t="s">
        <v>3</v>
      </c>
      <c r="D49" s="5" t="s">
        <v>4</v>
      </c>
      <c r="E49" s="6" t="s">
        <v>5</v>
      </c>
      <c r="F49" s="5" t="s">
        <v>6</v>
      </c>
      <c r="G49" s="7" t="s">
        <v>7</v>
      </c>
    </row>
    <row r="51" spans="1:7" x14ac:dyDescent="0.25">
      <c r="A51" s="32" t="s">
        <v>41</v>
      </c>
      <c r="B51" s="33">
        <v>60</v>
      </c>
      <c r="C51" s="9">
        <v>36</v>
      </c>
      <c r="D51" s="34">
        <v>14.4</v>
      </c>
      <c r="E51" s="34">
        <v>0.6</v>
      </c>
      <c r="F51" s="34">
        <v>0.1</v>
      </c>
      <c r="G51" s="34">
        <v>2.2000000000000002</v>
      </c>
    </row>
    <row r="52" spans="1:7" x14ac:dyDescent="0.25">
      <c r="A52" s="11"/>
      <c r="B52" s="11"/>
      <c r="C52" s="11"/>
      <c r="D52" s="11"/>
      <c r="E52" s="11"/>
      <c r="F52" s="11"/>
      <c r="G52" s="11"/>
    </row>
    <row r="53" spans="1:7" x14ac:dyDescent="0.25">
      <c r="A53" s="11"/>
      <c r="B53" s="11"/>
      <c r="C53" s="11"/>
      <c r="D53" s="11"/>
      <c r="E53" s="11"/>
      <c r="F53" s="11"/>
      <c r="G53" s="11"/>
    </row>
    <row r="54" spans="1:7" ht="43.5" thickBot="1" x14ac:dyDescent="0.35">
      <c r="A54" s="48" t="s">
        <v>16</v>
      </c>
      <c r="B54" s="49" t="s">
        <v>2</v>
      </c>
      <c r="C54" s="50" t="s">
        <v>18</v>
      </c>
      <c r="D54" s="50" t="s">
        <v>4</v>
      </c>
      <c r="E54" s="52" t="s">
        <v>5</v>
      </c>
      <c r="F54" s="50" t="s">
        <v>6</v>
      </c>
      <c r="G54" s="53" t="s">
        <v>7</v>
      </c>
    </row>
    <row r="55" spans="1:7" ht="15.75" thickBot="1" x14ac:dyDescent="0.3">
      <c r="A55" s="44"/>
      <c r="B55" s="24"/>
      <c r="C55" s="45">
        <v>36</v>
      </c>
      <c r="D55" s="34">
        <v>14.4</v>
      </c>
      <c r="E55" s="34">
        <v>0.6</v>
      </c>
      <c r="F55" s="34">
        <v>0.1</v>
      </c>
      <c r="G55" s="34">
        <v>2.2000000000000002</v>
      </c>
    </row>
    <row r="56" spans="1:7" ht="19.5" thickBot="1" x14ac:dyDescent="0.35">
      <c r="A56" s="46" t="s">
        <v>19</v>
      </c>
      <c r="B56" s="93">
        <f>'расчетный итоговый'!D9</f>
        <v>30658.980000000003</v>
      </c>
      <c r="C56" s="94"/>
      <c r="D56" s="94"/>
      <c r="E56" s="94"/>
      <c r="F56" s="94"/>
      <c r="G56" s="95"/>
    </row>
    <row r="57" spans="1:7" ht="24" thickBot="1" x14ac:dyDescent="0.4">
      <c r="A57" s="70" t="s">
        <v>52</v>
      </c>
      <c r="B57" s="16"/>
      <c r="C57" s="16"/>
      <c r="D57" s="16"/>
      <c r="E57" s="16"/>
      <c r="F57" s="16"/>
      <c r="G57" s="16"/>
    </row>
    <row r="58" spans="1:7" ht="43.5" thickBot="1" x14ac:dyDescent="0.3">
      <c r="A58" s="13" t="s">
        <v>1</v>
      </c>
      <c r="B58" s="4" t="s">
        <v>2</v>
      </c>
      <c r="C58" s="5" t="s">
        <v>3</v>
      </c>
      <c r="D58" s="5" t="s">
        <v>4</v>
      </c>
      <c r="E58" s="6" t="s">
        <v>5</v>
      </c>
      <c r="F58" s="5" t="s">
        <v>6</v>
      </c>
      <c r="G58" s="7" t="s">
        <v>7</v>
      </c>
    </row>
    <row r="60" spans="1:7" x14ac:dyDescent="0.25">
      <c r="A60" s="32" t="s">
        <v>38</v>
      </c>
      <c r="B60" s="35">
        <v>30</v>
      </c>
      <c r="C60" s="9">
        <f>33.99*2</f>
        <v>67.98</v>
      </c>
      <c r="D60" s="36">
        <v>5</v>
      </c>
      <c r="E60" s="36">
        <v>8.1</v>
      </c>
      <c r="F60" s="36">
        <v>7.4</v>
      </c>
      <c r="G60" s="36">
        <v>123</v>
      </c>
    </row>
    <row r="61" spans="1:7" x14ac:dyDescent="0.25">
      <c r="A61" s="11"/>
      <c r="B61" s="11"/>
      <c r="C61" s="11"/>
      <c r="D61" s="11"/>
      <c r="E61" s="11"/>
      <c r="F61" s="11"/>
      <c r="G61" s="11"/>
    </row>
    <row r="62" spans="1:7" x14ac:dyDescent="0.25">
      <c r="A62" s="11"/>
      <c r="B62" s="11"/>
      <c r="C62" s="11"/>
      <c r="D62" s="11"/>
      <c r="E62" s="11"/>
      <c r="F62" s="11"/>
      <c r="G62" s="11"/>
    </row>
    <row r="63" spans="1:7" ht="43.5" thickBot="1" x14ac:dyDescent="0.35">
      <c r="A63" s="48" t="s">
        <v>16</v>
      </c>
      <c r="B63" s="49" t="s">
        <v>2</v>
      </c>
      <c r="C63" s="50" t="s">
        <v>18</v>
      </c>
      <c r="D63" s="50" t="s">
        <v>4</v>
      </c>
      <c r="E63" s="52" t="s">
        <v>5</v>
      </c>
      <c r="F63" s="50" t="s">
        <v>6</v>
      </c>
      <c r="G63" s="53" t="s">
        <v>7</v>
      </c>
    </row>
    <row r="64" spans="1:7" ht="15.75" thickBot="1" x14ac:dyDescent="0.3">
      <c r="A64" s="44"/>
      <c r="B64" s="24"/>
      <c r="C64" s="45">
        <f>C60</f>
        <v>67.98</v>
      </c>
      <c r="D64" s="36">
        <v>5</v>
      </c>
      <c r="E64" s="36">
        <v>8.1</v>
      </c>
      <c r="F64" s="36">
        <v>7.4</v>
      </c>
      <c r="G64" s="36">
        <v>123</v>
      </c>
    </row>
    <row r="65" spans="1:7" ht="19.5" thickBot="1" x14ac:dyDescent="0.35">
      <c r="A65" s="46" t="s">
        <v>19</v>
      </c>
      <c r="B65" s="93">
        <f>'расчетный итоговый'!D10</f>
        <v>16236</v>
      </c>
      <c r="C65" s="94"/>
      <c r="D65" s="94"/>
      <c r="E65" s="94"/>
      <c r="F65" s="94"/>
      <c r="G65" s="95"/>
    </row>
    <row r="66" spans="1:7" x14ac:dyDescent="0.25">
      <c r="A66" s="11"/>
      <c r="B66" s="16"/>
      <c r="C66" s="16"/>
      <c r="D66" s="16"/>
      <c r="E66" s="16"/>
      <c r="F66" s="16"/>
      <c r="G66" s="16"/>
    </row>
    <row r="67" spans="1:7" ht="24" thickBot="1" x14ac:dyDescent="0.4">
      <c r="A67" s="70" t="s">
        <v>54</v>
      </c>
      <c r="B67" s="16"/>
      <c r="C67" s="16"/>
      <c r="D67" s="16"/>
      <c r="E67" s="16"/>
      <c r="F67" s="16"/>
      <c r="G67" s="16"/>
    </row>
    <row r="68" spans="1:7" ht="42.75" x14ac:dyDescent="0.25">
      <c r="A68" s="13" t="s">
        <v>1</v>
      </c>
      <c r="B68" s="6" t="s">
        <v>2</v>
      </c>
      <c r="C68" s="5" t="s">
        <v>3</v>
      </c>
      <c r="D68" s="5" t="s">
        <v>4</v>
      </c>
      <c r="E68" s="6" t="s">
        <v>5</v>
      </c>
      <c r="F68" s="5" t="s">
        <v>6</v>
      </c>
      <c r="G68" s="7" t="s">
        <v>7</v>
      </c>
    </row>
    <row r="69" spans="1:7" x14ac:dyDescent="0.25">
      <c r="A69" s="32" t="s">
        <v>50</v>
      </c>
      <c r="B69" s="33">
        <v>60</v>
      </c>
      <c r="C69" s="9" t="s">
        <v>51</v>
      </c>
      <c r="D69" s="34">
        <v>8.4</v>
      </c>
      <c r="E69" s="34">
        <v>0.5</v>
      </c>
      <c r="F69" s="34">
        <v>0</v>
      </c>
      <c r="G69" s="34">
        <v>1.5</v>
      </c>
    </row>
    <row r="70" spans="1:7" x14ac:dyDescent="0.25">
      <c r="A70" s="32"/>
      <c r="B70" s="8"/>
      <c r="C70" s="37"/>
      <c r="D70" s="12"/>
      <c r="E70" s="12"/>
      <c r="F70" s="12"/>
      <c r="G70" s="12"/>
    </row>
    <row r="71" spans="1:7" x14ac:dyDescent="0.25">
      <c r="A71" s="32"/>
      <c r="B71" s="8"/>
      <c r="C71" s="37"/>
      <c r="D71" s="12"/>
      <c r="E71" s="12"/>
      <c r="F71" s="12"/>
      <c r="G71" s="12"/>
    </row>
    <row r="72" spans="1:7" x14ac:dyDescent="0.25">
      <c r="A72" s="32"/>
      <c r="B72" s="8"/>
      <c r="C72" s="37"/>
      <c r="D72" s="12"/>
      <c r="E72" s="12"/>
      <c r="F72" s="12"/>
      <c r="G72" s="12"/>
    </row>
    <row r="73" spans="1:7" ht="43.5" thickBot="1" x14ac:dyDescent="0.35">
      <c r="A73" s="48" t="s">
        <v>16</v>
      </c>
      <c r="B73" s="49" t="s">
        <v>2</v>
      </c>
      <c r="C73" s="50" t="s">
        <v>18</v>
      </c>
      <c r="D73" s="50" t="s">
        <v>4</v>
      </c>
      <c r="E73" s="52" t="s">
        <v>5</v>
      </c>
      <c r="F73" s="50" t="s">
        <v>6</v>
      </c>
      <c r="G73" s="53" t="s">
        <v>7</v>
      </c>
    </row>
    <row r="74" spans="1:7" ht="15.75" thickBot="1" x14ac:dyDescent="0.3">
      <c r="A74" s="44"/>
      <c r="B74" s="24"/>
      <c r="C74" s="45">
        <v>38</v>
      </c>
      <c r="D74" s="72">
        <f>D72+D71+D70+D69</f>
        <v>8.4</v>
      </c>
      <c r="E74" s="72">
        <f t="shared" ref="E74:G74" si="2">E72+E71+E70+E69</f>
        <v>0.5</v>
      </c>
      <c r="F74" s="72">
        <f t="shared" si="2"/>
        <v>0</v>
      </c>
      <c r="G74" s="72">
        <f t="shared" si="2"/>
        <v>1.5</v>
      </c>
    </row>
    <row r="75" spans="1:7" ht="19.5" thickBot="1" x14ac:dyDescent="0.35">
      <c r="A75" s="46" t="s">
        <v>19</v>
      </c>
      <c r="B75" s="93">
        <f>C74*451</f>
        <v>17138</v>
      </c>
      <c r="C75" s="94"/>
      <c r="D75" s="94"/>
      <c r="E75" s="94"/>
      <c r="F75" s="94"/>
      <c r="G75" s="95"/>
    </row>
    <row r="76" spans="1:7" ht="24" thickBot="1" x14ac:dyDescent="0.4">
      <c r="A76" s="70" t="s">
        <v>55</v>
      </c>
      <c r="B76" s="16"/>
      <c r="C76" s="16"/>
      <c r="D76" s="16"/>
      <c r="E76" s="16"/>
      <c r="F76" s="16"/>
      <c r="G76" s="16"/>
    </row>
    <row r="77" spans="1:7" ht="42.75" x14ac:dyDescent="0.25">
      <c r="A77" s="13" t="s">
        <v>1</v>
      </c>
      <c r="B77" s="6" t="s">
        <v>2</v>
      </c>
      <c r="C77" s="5" t="s">
        <v>3</v>
      </c>
      <c r="D77" s="5" t="s">
        <v>4</v>
      </c>
      <c r="E77" s="6" t="s">
        <v>5</v>
      </c>
      <c r="F77" s="5" t="s">
        <v>6</v>
      </c>
      <c r="G77" s="7" t="s">
        <v>7</v>
      </c>
    </row>
    <row r="78" spans="1:7" x14ac:dyDescent="0.25">
      <c r="A78" s="32"/>
      <c r="B78" s="8"/>
      <c r="C78" s="9"/>
      <c r="D78" s="34"/>
      <c r="E78" s="34"/>
      <c r="F78" s="34"/>
      <c r="G78" s="34"/>
    </row>
    <row r="79" spans="1:7" x14ac:dyDescent="0.25">
      <c r="A79" s="32" t="s">
        <v>40</v>
      </c>
      <c r="B79" s="35">
        <v>300</v>
      </c>
      <c r="C79" s="9">
        <v>90</v>
      </c>
      <c r="D79" s="36">
        <v>189</v>
      </c>
      <c r="E79" s="36">
        <v>0</v>
      </c>
      <c r="F79" s="36">
        <v>0.1</v>
      </c>
      <c r="G79" s="36">
        <v>24.3</v>
      </c>
    </row>
    <row r="80" spans="1:7" x14ac:dyDescent="0.25">
      <c r="A80" s="32"/>
      <c r="B80" s="8"/>
      <c r="C80" s="37"/>
      <c r="D80" s="12"/>
      <c r="E80" s="12"/>
      <c r="F80" s="12"/>
      <c r="G80" s="12"/>
    </row>
    <row r="81" spans="1:7" x14ac:dyDescent="0.25">
      <c r="A81" s="32"/>
      <c r="B81" s="8"/>
      <c r="C81" s="37"/>
      <c r="D81" s="12"/>
      <c r="E81" s="12"/>
      <c r="F81" s="12"/>
      <c r="G81" s="12"/>
    </row>
    <row r="82" spans="1:7" ht="43.5" thickBot="1" x14ac:dyDescent="0.35">
      <c r="A82" s="48" t="s">
        <v>16</v>
      </c>
      <c r="B82" s="49" t="s">
        <v>2</v>
      </c>
      <c r="C82" s="50" t="s">
        <v>18</v>
      </c>
      <c r="D82" s="50" t="s">
        <v>4</v>
      </c>
      <c r="E82" s="52" t="s">
        <v>5</v>
      </c>
      <c r="F82" s="50" t="s">
        <v>6</v>
      </c>
      <c r="G82" s="53" t="s">
        <v>7</v>
      </c>
    </row>
    <row r="83" spans="1:7" ht="15.75" thickBot="1" x14ac:dyDescent="0.3">
      <c r="A83" s="44"/>
      <c r="B83" s="24"/>
      <c r="C83" s="45">
        <f>C81+C80+C79+C78</f>
        <v>90</v>
      </c>
      <c r="D83" s="72">
        <f>D81+D80+D79+D78</f>
        <v>189</v>
      </c>
      <c r="E83" s="72">
        <f t="shared" ref="E83:G83" si="3">E81+E80+E79+E78</f>
        <v>0</v>
      </c>
      <c r="F83" s="72">
        <f t="shared" si="3"/>
        <v>0.1</v>
      </c>
      <c r="G83" s="72">
        <f t="shared" si="3"/>
        <v>24.3</v>
      </c>
    </row>
    <row r="84" spans="1:7" ht="19.5" thickBot="1" x14ac:dyDescent="0.35">
      <c r="A84" s="46" t="s">
        <v>19</v>
      </c>
      <c r="B84" s="93">
        <f>'расчетный итоговый'!D12</f>
        <v>40590</v>
      </c>
      <c r="C84" s="94"/>
      <c r="D84" s="94"/>
      <c r="E84" s="94"/>
      <c r="F84" s="94"/>
      <c r="G84" s="95"/>
    </row>
    <row r="85" spans="1:7" ht="24" thickBot="1" x14ac:dyDescent="0.4">
      <c r="A85" s="70" t="s">
        <v>56</v>
      </c>
      <c r="B85" s="16"/>
      <c r="C85" s="16"/>
      <c r="D85" s="16"/>
      <c r="E85" s="16"/>
      <c r="F85" s="16"/>
      <c r="G85" s="16"/>
    </row>
    <row r="86" spans="1:7" ht="42.75" x14ac:dyDescent="0.25">
      <c r="A86" s="13" t="s">
        <v>1</v>
      </c>
      <c r="B86" s="6" t="s">
        <v>2</v>
      </c>
      <c r="C86" s="5" t="s">
        <v>3</v>
      </c>
      <c r="D86" s="5" t="s">
        <v>4</v>
      </c>
      <c r="E86" s="6" t="s">
        <v>5</v>
      </c>
      <c r="F86" s="5" t="s">
        <v>6</v>
      </c>
      <c r="G86" s="7" t="s">
        <v>7</v>
      </c>
    </row>
    <row r="87" spans="1:7" x14ac:dyDescent="0.25">
      <c r="A87" s="32" t="s">
        <v>38</v>
      </c>
      <c r="B87" s="35">
        <v>30</v>
      </c>
      <c r="C87" s="9">
        <f>33.99*2</f>
        <v>67.98</v>
      </c>
      <c r="D87" s="36">
        <v>5</v>
      </c>
      <c r="E87" s="36">
        <v>8.1</v>
      </c>
      <c r="F87" s="36">
        <v>7.4</v>
      </c>
      <c r="G87" s="36">
        <v>123</v>
      </c>
    </row>
    <row r="88" spans="1:7" x14ac:dyDescent="0.25">
      <c r="A88" s="32"/>
      <c r="B88" s="8"/>
      <c r="C88" s="37"/>
      <c r="D88" s="12"/>
      <c r="E88" s="12"/>
      <c r="F88" s="12"/>
      <c r="G88" s="12"/>
    </row>
    <row r="89" spans="1:7" x14ac:dyDescent="0.25">
      <c r="A89" s="32"/>
      <c r="B89" s="8"/>
      <c r="C89" s="37"/>
      <c r="D89" s="12"/>
      <c r="E89" s="12"/>
      <c r="F89" s="12"/>
      <c r="G89" s="12"/>
    </row>
    <row r="90" spans="1:7" x14ac:dyDescent="0.25">
      <c r="A90" s="32"/>
      <c r="B90" s="8"/>
      <c r="C90" s="37"/>
      <c r="D90" s="12"/>
      <c r="E90" s="12"/>
      <c r="F90" s="12"/>
      <c r="G90" s="12"/>
    </row>
    <row r="91" spans="1:7" ht="43.5" thickBot="1" x14ac:dyDescent="0.35">
      <c r="A91" s="48" t="s">
        <v>16</v>
      </c>
      <c r="B91" s="49" t="s">
        <v>2</v>
      </c>
      <c r="C91" s="50" t="s">
        <v>18</v>
      </c>
      <c r="D91" s="50" t="s">
        <v>4</v>
      </c>
      <c r="E91" s="52" t="s">
        <v>5</v>
      </c>
      <c r="F91" s="50" t="s">
        <v>6</v>
      </c>
      <c r="G91" s="53" t="s">
        <v>7</v>
      </c>
    </row>
    <row r="92" spans="1:7" ht="15.75" thickBot="1" x14ac:dyDescent="0.3">
      <c r="A92" s="44"/>
      <c r="B92" s="24"/>
      <c r="C92" s="45">
        <f>C90+C89+C88+C87</f>
        <v>67.98</v>
      </c>
      <c r="D92" s="72">
        <f>D90+D89+D88+D87</f>
        <v>5</v>
      </c>
      <c r="E92" s="72">
        <f t="shared" ref="E92:G92" si="4">E90+E89+E88+E87</f>
        <v>8.1</v>
      </c>
      <c r="F92" s="72">
        <f t="shared" si="4"/>
        <v>7.4</v>
      </c>
      <c r="G92" s="72">
        <f t="shared" si="4"/>
        <v>123</v>
      </c>
    </row>
    <row r="93" spans="1:7" ht="19.5" thickBot="1" x14ac:dyDescent="0.35">
      <c r="A93" s="46" t="s">
        <v>19</v>
      </c>
      <c r="B93" s="93">
        <f>'расчетный итоговый'!D13</f>
        <v>30658.980000000003</v>
      </c>
      <c r="C93" s="94"/>
      <c r="D93" s="94"/>
      <c r="E93" s="94"/>
      <c r="F93" s="94"/>
      <c r="G93" s="95"/>
    </row>
    <row r="94" spans="1:7" ht="24" thickBot="1" x14ac:dyDescent="0.4">
      <c r="A94" s="70" t="s">
        <v>57</v>
      </c>
      <c r="B94" s="16"/>
      <c r="C94" s="16"/>
      <c r="D94" s="16"/>
      <c r="E94" s="16"/>
      <c r="F94" s="16"/>
      <c r="G94" s="16"/>
    </row>
    <row r="95" spans="1:7" ht="42.75" x14ac:dyDescent="0.25">
      <c r="A95" s="13" t="s">
        <v>1</v>
      </c>
      <c r="B95" s="6" t="s">
        <v>2</v>
      </c>
      <c r="C95" s="5" t="s">
        <v>3</v>
      </c>
      <c r="D95" s="5" t="s">
        <v>4</v>
      </c>
      <c r="E95" s="6" t="s">
        <v>5</v>
      </c>
      <c r="F95" s="5" t="s">
        <v>6</v>
      </c>
      <c r="G95" s="7" t="s">
        <v>7</v>
      </c>
    </row>
    <row r="96" spans="1:7" x14ac:dyDescent="0.25">
      <c r="A96" s="32" t="s">
        <v>50</v>
      </c>
      <c r="B96" s="33">
        <v>60</v>
      </c>
      <c r="C96" s="9" t="s">
        <v>51</v>
      </c>
      <c r="D96" s="34">
        <v>8.4</v>
      </c>
      <c r="E96" s="34">
        <v>0.5</v>
      </c>
      <c r="F96" s="34">
        <v>0</v>
      </c>
      <c r="G96" s="34">
        <v>1.5</v>
      </c>
    </row>
    <row r="97" spans="1:7" x14ac:dyDescent="0.25">
      <c r="A97" s="32"/>
      <c r="B97" s="8"/>
      <c r="C97" s="37"/>
      <c r="D97" s="12"/>
      <c r="E97" s="12"/>
      <c r="F97" s="12"/>
      <c r="G97" s="12"/>
    </row>
    <row r="98" spans="1:7" x14ac:dyDescent="0.25">
      <c r="A98" s="32"/>
      <c r="B98" s="8"/>
      <c r="C98" s="37"/>
      <c r="D98" s="12"/>
      <c r="E98" s="12"/>
      <c r="F98" s="12"/>
      <c r="G98" s="12"/>
    </row>
    <row r="99" spans="1:7" x14ac:dyDescent="0.25">
      <c r="A99" s="32"/>
      <c r="B99" s="8"/>
      <c r="C99" s="37"/>
      <c r="D99" s="12"/>
      <c r="E99" s="12"/>
      <c r="F99" s="12"/>
      <c r="G99" s="12"/>
    </row>
    <row r="100" spans="1:7" ht="43.5" thickBot="1" x14ac:dyDescent="0.35">
      <c r="A100" s="48" t="s">
        <v>16</v>
      </c>
      <c r="B100" s="49" t="s">
        <v>2</v>
      </c>
      <c r="C100" s="50" t="s">
        <v>18</v>
      </c>
      <c r="D100" s="50" t="s">
        <v>4</v>
      </c>
      <c r="E100" s="52" t="s">
        <v>5</v>
      </c>
      <c r="F100" s="50" t="s">
        <v>6</v>
      </c>
      <c r="G100" s="53" t="s">
        <v>7</v>
      </c>
    </row>
    <row r="101" spans="1:7" ht="15.75" thickBot="1" x14ac:dyDescent="0.3">
      <c r="A101" s="44"/>
      <c r="B101" s="24"/>
      <c r="C101" s="45">
        <v>38</v>
      </c>
      <c r="D101" s="72">
        <f>D96+D97+D98+D99</f>
        <v>8.4</v>
      </c>
      <c r="E101" s="72">
        <f t="shared" ref="E101:G101" si="5">E96+E97+E98+E99</f>
        <v>0.5</v>
      </c>
      <c r="F101" s="72">
        <f t="shared" si="5"/>
        <v>0</v>
      </c>
      <c r="G101" s="72">
        <f t="shared" si="5"/>
        <v>1.5</v>
      </c>
    </row>
    <row r="102" spans="1:7" ht="19.5" thickBot="1" x14ac:dyDescent="0.35">
      <c r="A102" s="46" t="s">
        <v>19</v>
      </c>
      <c r="B102" s="93">
        <f>C101*451</f>
        <v>17138</v>
      </c>
      <c r="C102" s="94"/>
      <c r="D102" s="94"/>
      <c r="E102" s="94"/>
      <c r="F102" s="94"/>
      <c r="G102" s="95"/>
    </row>
    <row r="103" spans="1:7" x14ac:dyDescent="0.25">
      <c r="A103" s="96"/>
      <c r="B103" s="96"/>
      <c r="C103" s="96"/>
      <c r="D103" s="96"/>
      <c r="E103" s="96"/>
      <c r="F103" s="96"/>
      <c r="G103" s="97"/>
    </row>
    <row r="104" spans="1:7" ht="15.75" thickBot="1" x14ac:dyDescent="0.3">
      <c r="A104" s="92"/>
      <c r="B104" s="92"/>
      <c r="C104" s="92"/>
      <c r="D104" s="92"/>
      <c r="E104" s="92"/>
      <c r="F104" s="92"/>
      <c r="G104" s="98"/>
    </row>
    <row r="105" spans="1:7" x14ac:dyDescent="0.25">
      <c r="A105" s="59" t="s">
        <v>15</v>
      </c>
      <c r="B105" s="60"/>
      <c r="C105" s="61">
        <f>C101+C92+C83+C74+C64+C55+C46+C37+C27+C16</f>
        <v>601.92000000000007</v>
      </c>
      <c r="D105" s="62"/>
      <c r="E105" s="62"/>
      <c r="F105" s="62"/>
      <c r="G105" s="63"/>
    </row>
    <row r="106" spans="1:7" ht="15.75" thickBot="1" x14ac:dyDescent="0.3">
      <c r="A106" s="51" t="s">
        <v>17</v>
      </c>
      <c r="B106" s="58"/>
      <c r="C106" s="56"/>
      <c r="D106" s="57"/>
      <c r="E106" s="57"/>
      <c r="F106" s="57"/>
      <c r="G106" s="64"/>
    </row>
    <row r="107" spans="1:7" x14ac:dyDescent="0.25">
      <c r="A107" s="65" t="s">
        <v>20</v>
      </c>
      <c r="B107" s="54"/>
      <c r="C107" s="55">
        <f>C106*C105</f>
        <v>0</v>
      </c>
      <c r="D107" s="54"/>
      <c r="E107" s="54"/>
      <c r="F107" s="54"/>
      <c r="G107" s="66"/>
    </row>
    <row r="108" spans="1:7" ht="15.75" thickBot="1" x14ac:dyDescent="0.3">
      <c r="A108" s="67"/>
      <c r="B108" s="68"/>
      <c r="C108" s="68"/>
      <c r="D108" s="68"/>
      <c r="E108" s="68"/>
      <c r="F108" s="68"/>
      <c r="G108" s="69"/>
    </row>
    <row r="109" spans="1:7" ht="80.099999999999994" customHeight="1" x14ac:dyDescent="0.25">
      <c r="A109" s="92" t="s">
        <v>14</v>
      </c>
      <c r="B109" s="92"/>
      <c r="C109" s="92"/>
      <c r="D109" s="92"/>
      <c r="E109" s="92"/>
      <c r="F109" s="92"/>
      <c r="G109" s="92"/>
    </row>
    <row r="110" spans="1:7" x14ac:dyDescent="0.25">
      <c r="A110" s="16"/>
      <c r="B110" s="16"/>
      <c r="C110" s="16"/>
      <c r="D110" s="16"/>
      <c r="E110" s="16"/>
      <c r="F110" s="16"/>
      <c r="G110" s="16"/>
    </row>
    <row r="111" spans="1:7" x14ac:dyDescent="0.25">
      <c r="A111" s="16"/>
      <c r="B111" s="16"/>
      <c r="C111" s="16"/>
      <c r="D111" s="16"/>
      <c r="E111" s="16"/>
      <c r="F111" s="16"/>
      <c r="G111" s="16"/>
    </row>
    <row r="112" spans="1:7" x14ac:dyDescent="0.25">
      <c r="A112" s="16"/>
      <c r="B112" s="16"/>
      <c r="C112" s="16"/>
      <c r="D112" s="16"/>
      <c r="E112" s="16"/>
      <c r="F112" s="16"/>
      <c r="G112" s="16"/>
    </row>
    <row r="113" spans="1:7" x14ac:dyDescent="0.25">
      <c r="A113" s="16"/>
      <c r="B113" s="16"/>
      <c r="C113" s="16"/>
      <c r="D113" s="16"/>
      <c r="E113" s="16"/>
      <c r="F113" s="16"/>
      <c r="G113" s="16"/>
    </row>
    <row r="115" spans="1:7" ht="15.75" x14ac:dyDescent="0.25">
      <c r="A115" s="3"/>
      <c r="B115" s="1"/>
      <c r="C115" s="1"/>
      <c r="D115" s="1"/>
    </row>
    <row r="116" spans="1:7" x14ac:dyDescent="0.25">
      <c r="A116" s="10"/>
      <c r="B116" s="10"/>
      <c r="C116" s="10"/>
      <c r="D116" s="10"/>
      <c r="E116" s="10"/>
    </row>
    <row r="117" spans="1:7" ht="15.75" x14ac:dyDescent="0.25">
      <c r="A117" s="14"/>
      <c r="B117" s="10"/>
      <c r="C117" s="10"/>
      <c r="D117" s="10"/>
      <c r="E117" s="10"/>
    </row>
  </sheetData>
  <mergeCells count="13">
    <mergeCell ref="A7:D7"/>
    <mergeCell ref="A109:G109"/>
    <mergeCell ref="B17:G17"/>
    <mergeCell ref="B28:G28"/>
    <mergeCell ref="B38:G38"/>
    <mergeCell ref="B47:G47"/>
    <mergeCell ref="B56:G56"/>
    <mergeCell ref="B65:G65"/>
    <mergeCell ref="B75:G75"/>
    <mergeCell ref="B84:G84"/>
    <mergeCell ref="B93:G93"/>
    <mergeCell ref="B102:G102"/>
    <mergeCell ref="A103:G104"/>
  </mergeCells>
  <pageMargins left="0.23622047244094491" right="0.23622047244094491" top="0" bottom="0" header="0.31496062992125984" footer="0.31496062992125984"/>
  <pageSetup paperSize="9" scale="59" fitToHeight="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0"/>
  <sheetViews>
    <sheetView workbookViewId="0">
      <selection activeCell="C25" sqref="C25"/>
    </sheetView>
  </sheetViews>
  <sheetFormatPr defaultRowHeight="15" x14ac:dyDescent="0.25"/>
  <cols>
    <col min="1" max="1" width="30.140625" customWidth="1"/>
    <col min="3" max="3" width="13.85546875" customWidth="1"/>
  </cols>
  <sheetData>
    <row r="1" spans="1:7" ht="15.75" x14ac:dyDescent="0.25">
      <c r="A1" s="3" t="s">
        <v>22</v>
      </c>
      <c r="B1" s="2"/>
      <c r="C1" s="2"/>
      <c r="D1" s="2"/>
      <c r="E1" s="2"/>
      <c r="F1" s="2"/>
      <c r="G1" s="2"/>
    </row>
    <row r="2" spans="1:7" ht="15.75" x14ac:dyDescent="0.25">
      <c r="A2" s="3" t="s">
        <v>27</v>
      </c>
      <c r="B2" s="2"/>
      <c r="C2" s="2"/>
      <c r="D2" s="2"/>
      <c r="E2" s="2"/>
      <c r="F2" s="2"/>
      <c r="G2" s="2"/>
    </row>
    <row r="3" spans="1:7" ht="15.75" x14ac:dyDescent="0.25">
      <c r="A3" s="3" t="s">
        <v>11</v>
      </c>
      <c r="B3" s="2"/>
      <c r="C3" s="2"/>
      <c r="D3" s="2"/>
      <c r="E3" s="2"/>
      <c r="F3" s="2"/>
      <c r="G3" s="2"/>
    </row>
    <row r="4" spans="1:7" ht="15.75" x14ac:dyDescent="0.25">
      <c r="A4" s="3" t="s">
        <v>26</v>
      </c>
      <c r="B4" s="2"/>
      <c r="C4" s="2"/>
      <c r="D4" s="2"/>
      <c r="E4" s="2"/>
      <c r="F4" s="2"/>
      <c r="G4" s="2"/>
    </row>
    <row r="5" spans="1:7" ht="25.5" x14ac:dyDescent="0.35">
      <c r="A5" s="99" t="s">
        <v>23</v>
      </c>
      <c r="B5" s="99"/>
      <c r="C5" s="99"/>
      <c r="D5" s="99"/>
      <c r="E5" s="99"/>
      <c r="F5" s="99"/>
      <c r="G5" s="99"/>
    </row>
    <row r="6" spans="1:7" ht="15.75" x14ac:dyDescent="0.25">
      <c r="A6" s="100" t="s">
        <v>44</v>
      </c>
      <c r="B6" s="100"/>
      <c r="C6" s="2"/>
      <c r="D6" s="2"/>
      <c r="E6" s="2"/>
      <c r="F6" s="2"/>
      <c r="G6" s="74" t="s">
        <v>24</v>
      </c>
    </row>
    <row r="7" spans="1:7" ht="15.75" x14ac:dyDescent="0.25">
      <c r="A7" s="88">
        <v>46139</v>
      </c>
      <c r="B7" s="2"/>
      <c r="C7" s="2"/>
      <c r="D7" s="2"/>
      <c r="E7" s="2"/>
      <c r="F7" s="2"/>
      <c r="G7" s="74" t="s">
        <v>24</v>
      </c>
    </row>
    <row r="8" spans="1:7" ht="15.75" x14ac:dyDescent="0.25">
      <c r="A8" s="2"/>
      <c r="B8" s="2"/>
      <c r="C8" s="2"/>
      <c r="D8" s="2"/>
      <c r="E8" s="2"/>
      <c r="F8" s="2"/>
      <c r="G8" s="74" t="s">
        <v>24</v>
      </c>
    </row>
    <row r="9" spans="1:7" ht="53.25" customHeight="1" thickBot="1" x14ac:dyDescent="0.3">
      <c r="A9" s="101" t="s">
        <v>28</v>
      </c>
      <c r="B9" s="101"/>
      <c r="C9" s="101"/>
      <c r="D9" s="101"/>
      <c r="E9" s="2"/>
      <c r="F9" s="2"/>
      <c r="G9" s="74" t="s">
        <v>21</v>
      </c>
    </row>
    <row r="10" spans="1:7" ht="43.5" thickBot="1" x14ac:dyDescent="0.3">
      <c r="A10" s="75" t="s">
        <v>1</v>
      </c>
      <c r="B10" s="4" t="s">
        <v>2</v>
      </c>
      <c r="C10" s="5" t="s">
        <v>3</v>
      </c>
      <c r="D10" s="5" t="s">
        <v>4</v>
      </c>
      <c r="E10" s="6" t="s">
        <v>5</v>
      </c>
      <c r="F10" s="5" t="s">
        <v>6</v>
      </c>
      <c r="G10" s="7" t="s">
        <v>7</v>
      </c>
    </row>
    <row r="11" spans="1:7" x14ac:dyDescent="0.25">
      <c r="A11" s="32" t="s">
        <v>38</v>
      </c>
      <c r="B11" s="35">
        <v>15</v>
      </c>
      <c r="C11" s="9">
        <v>33.99</v>
      </c>
      <c r="D11" s="36">
        <v>5</v>
      </c>
      <c r="E11" s="36">
        <v>8.1</v>
      </c>
      <c r="F11" s="36">
        <v>7.4</v>
      </c>
      <c r="G11" s="36">
        <v>123</v>
      </c>
    </row>
    <row r="12" spans="1:7" x14ac:dyDescent="0.25">
      <c r="A12" s="76"/>
      <c r="B12" s="8"/>
      <c r="C12" s="77"/>
      <c r="D12" s="81"/>
      <c r="E12" s="81"/>
      <c r="F12" s="81"/>
      <c r="G12" s="81"/>
    </row>
    <row r="13" spans="1:7" x14ac:dyDescent="0.25">
      <c r="A13" s="76"/>
      <c r="B13" s="8"/>
      <c r="C13" s="77"/>
      <c r="D13" s="81"/>
      <c r="E13" s="81"/>
      <c r="F13" s="81"/>
      <c r="G13" s="81"/>
    </row>
    <row r="14" spans="1:7" x14ac:dyDescent="0.25">
      <c r="A14" s="76"/>
      <c r="B14" s="8"/>
      <c r="C14" s="77"/>
      <c r="D14" s="81"/>
      <c r="E14" s="81"/>
      <c r="F14" s="81"/>
      <c r="G14" s="81"/>
    </row>
    <row r="15" spans="1:7" x14ac:dyDescent="0.25">
      <c r="A15" s="76"/>
      <c r="B15" s="8"/>
      <c r="C15" s="9"/>
      <c r="D15" s="78"/>
      <c r="E15" s="78"/>
      <c r="F15" s="79"/>
      <c r="G15" s="78"/>
    </row>
    <row r="16" spans="1:7" x14ac:dyDescent="0.25">
      <c r="A16" t="s">
        <v>25</v>
      </c>
      <c r="C16" s="80">
        <f>C11+C15+C12+C13+C14</f>
        <v>33.99</v>
      </c>
      <c r="D16" s="80"/>
      <c r="E16" s="80"/>
      <c r="F16" s="80"/>
      <c r="G16" s="80"/>
    </row>
    <row r="18" spans="1:5" ht="15.75" x14ac:dyDescent="0.25">
      <c r="A18" s="3" t="s">
        <v>30</v>
      </c>
      <c r="B18" s="3"/>
      <c r="C18" s="3"/>
      <c r="D18" s="3"/>
    </row>
    <row r="19" spans="1:5" x14ac:dyDescent="0.25">
      <c r="A19" s="10" t="s">
        <v>29</v>
      </c>
      <c r="B19" s="10"/>
      <c r="C19" s="10"/>
      <c r="D19" s="10"/>
      <c r="E19" s="10"/>
    </row>
    <row r="20" spans="1:5" x14ac:dyDescent="0.25">
      <c r="A20" s="10" t="s">
        <v>31</v>
      </c>
      <c r="B20" s="10"/>
      <c r="C20" s="10"/>
      <c r="D20" s="10"/>
      <c r="E20" s="10"/>
    </row>
  </sheetData>
  <mergeCells count="3">
    <mergeCell ref="A5:G5"/>
    <mergeCell ref="A6:B6"/>
    <mergeCell ref="A9:D9"/>
  </mergeCells>
  <pageMargins left="0.7" right="0.7" top="0.75" bottom="0.75" header="0.3" footer="0.3"/>
  <pageSetup paperSize="9" scale="97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21"/>
  <sheetViews>
    <sheetView workbookViewId="0">
      <selection activeCell="C26" sqref="C26"/>
    </sheetView>
  </sheetViews>
  <sheetFormatPr defaultRowHeight="15" x14ac:dyDescent="0.25"/>
  <cols>
    <col min="1" max="1" width="22.5703125" customWidth="1"/>
    <col min="2" max="2" width="8.7109375" customWidth="1"/>
    <col min="3" max="3" width="16.85546875" customWidth="1"/>
  </cols>
  <sheetData>
    <row r="2" spans="1:7" ht="15.75" x14ac:dyDescent="0.25">
      <c r="A2" s="73" t="s">
        <v>22</v>
      </c>
      <c r="B2" s="2"/>
      <c r="C2" s="2"/>
      <c r="D2" s="2"/>
      <c r="E2" s="2"/>
      <c r="F2" s="2"/>
      <c r="G2" s="2"/>
    </row>
    <row r="3" spans="1:7" ht="15.75" x14ac:dyDescent="0.25">
      <c r="A3" s="73" t="s">
        <v>27</v>
      </c>
      <c r="B3" s="2"/>
      <c r="C3" s="2"/>
      <c r="D3" s="2"/>
      <c r="E3" s="2"/>
      <c r="F3" s="2"/>
      <c r="G3" s="2"/>
    </row>
    <row r="4" spans="1:7" ht="15.75" x14ac:dyDescent="0.25">
      <c r="A4" s="73" t="s">
        <v>11</v>
      </c>
      <c r="B4" s="2"/>
      <c r="C4" s="2"/>
      <c r="D4" s="2"/>
      <c r="E4" s="2"/>
      <c r="F4" s="2"/>
      <c r="G4" s="2"/>
    </row>
    <row r="5" spans="1:7" ht="15.75" x14ac:dyDescent="0.25">
      <c r="A5" s="73" t="s">
        <v>26</v>
      </c>
      <c r="B5" s="2"/>
      <c r="C5" s="2"/>
      <c r="D5" s="2"/>
      <c r="E5" s="2"/>
      <c r="F5" s="2"/>
      <c r="G5" s="2"/>
    </row>
    <row r="6" spans="1:7" ht="25.5" x14ac:dyDescent="0.35">
      <c r="A6" s="99" t="s">
        <v>23</v>
      </c>
      <c r="B6" s="99"/>
      <c r="C6" s="99"/>
      <c r="D6" s="99"/>
      <c r="E6" s="99"/>
      <c r="F6" s="99"/>
      <c r="G6" s="99"/>
    </row>
    <row r="7" spans="1:7" ht="15.75" x14ac:dyDescent="0.25">
      <c r="A7" s="100" t="s">
        <v>44</v>
      </c>
      <c r="B7" s="100"/>
      <c r="C7" s="2"/>
      <c r="D7" s="2"/>
      <c r="E7" s="2"/>
      <c r="F7" s="2"/>
      <c r="G7" s="74" t="s">
        <v>24</v>
      </c>
    </row>
    <row r="8" spans="1:7" ht="15.75" x14ac:dyDescent="0.25">
      <c r="A8" s="88">
        <v>46140</v>
      </c>
      <c r="B8" s="2"/>
      <c r="C8" s="2"/>
      <c r="D8" s="2"/>
      <c r="E8" s="2"/>
      <c r="F8" s="2"/>
      <c r="G8" s="74" t="s">
        <v>24</v>
      </c>
    </row>
    <row r="9" spans="1:7" ht="15.75" x14ac:dyDescent="0.25">
      <c r="A9" s="2"/>
      <c r="B9" s="2"/>
      <c r="C9" s="2"/>
      <c r="D9" s="2"/>
      <c r="E9" s="2"/>
      <c r="F9" s="2"/>
      <c r="G9" s="74" t="s">
        <v>24</v>
      </c>
    </row>
    <row r="10" spans="1:7" ht="42" customHeight="1" thickBot="1" x14ac:dyDescent="0.3">
      <c r="A10" s="101" t="s">
        <v>28</v>
      </c>
      <c r="B10" s="101"/>
      <c r="C10" s="101"/>
      <c r="D10" s="101"/>
      <c r="E10" s="2"/>
      <c r="F10" s="2"/>
      <c r="G10" s="74" t="s">
        <v>21</v>
      </c>
    </row>
    <row r="11" spans="1:7" ht="43.5" thickBot="1" x14ac:dyDescent="0.3">
      <c r="A11" s="75" t="s">
        <v>1</v>
      </c>
      <c r="B11" s="4" t="s">
        <v>2</v>
      </c>
      <c r="C11" s="5" t="s">
        <v>3</v>
      </c>
      <c r="D11" s="5" t="s">
        <v>4</v>
      </c>
      <c r="E11" s="6" t="s">
        <v>5</v>
      </c>
      <c r="F11" s="5" t="s">
        <v>6</v>
      </c>
      <c r="G11" s="7" t="s">
        <v>7</v>
      </c>
    </row>
    <row r="12" spans="1:7" x14ac:dyDescent="0.25">
      <c r="A12" s="32" t="s">
        <v>47</v>
      </c>
      <c r="B12" s="33">
        <v>250</v>
      </c>
      <c r="C12" s="9">
        <v>90</v>
      </c>
      <c r="D12" s="34">
        <v>189</v>
      </c>
      <c r="E12" s="34">
        <v>0</v>
      </c>
      <c r="F12" s="34">
        <v>0.1</v>
      </c>
      <c r="G12" s="34">
        <v>24.3</v>
      </c>
    </row>
    <row r="13" spans="1:7" x14ac:dyDescent="0.25">
      <c r="A13" s="76"/>
      <c r="B13" s="8"/>
      <c r="C13" s="77"/>
      <c r="D13" s="81"/>
      <c r="E13" s="81"/>
      <c r="F13" s="81"/>
      <c r="G13" s="81"/>
    </row>
    <row r="14" spans="1:7" x14ac:dyDescent="0.25">
      <c r="A14" s="76"/>
      <c r="B14" s="8"/>
      <c r="C14" s="77"/>
      <c r="D14" s="81"/>
      <c r="E14" s="81"/>
      <c r="F14" s="81"/>
      <c r="G14" s="81"/>
    </row>
    <row r="15" spans="1:7" x14ac:dyDescent="0.25">
      <c r="A15" s="76"/>
      <c r="B15" s="8"/>
      <c r="C15" s="77"/>
      <c r="D15" s="81"/>
      <c r="E15" s="81"/>
      <c r="F15" s="81"/>
      <c r="G15" s="81"/>
    </row>
    <row r="16" spans="1:7" x14ac:dyDescent="0.25">
      <c r="A16" s="76"/>
      <c r="B16" s="8"/>
      <c r="C16" s="9"/>
      <c r="D16" s="78"/>
      <c r="E16" s="78"/>
      <c r="F16" s="79"/>
      <c r="G16" s="78"/>
    </row>
    <row r="17" spans="1:7" x14ac:dyDescent="0.25">
      <c r="A17" t="s">
        <v>25</v>
      </c>
      <c r="C17" s="80">
        <f>C12+C16+C13+C14+C15</f>
        <v>90</v>
      </c>
      <c r="D17" s="80"/>
      <c r="E17" s="80"/>
      <c r="F17" s="80"/>
      <c r="G17" s="80"/>
    </row>
    <row r="19" spans="1:7" ht="15.75" x14ac:dyDescent="0.25">
      <c r="A19" s="73" t="s">
        <v>30</v>
      </c>
      <c r="B19" s="73"/>
      <c r="C19" s="73"/>
      <c r="D19" s="73"/>
    </row>
    <row r="20" spans="1:7" x14ac:dyDescent="0.25">
      <c r="A20" s="10" t="s">
        <v>29</v>
      </c>
      <c r="B20" s="10"/>
      <c r="C20" s="10"/>
      <c r="D20" s="10"/>
      <c r="E20" s="10"/>
    </row>
    <row r="21" spans="1:7" x14ac:dyDescent="0.25">
      <c r="A21" s="10" t="s">
        <v>31</v>
      </c>
      <c r="B21" s="10"/>
      <c r="C21" s="10"/>
      <c r="D21" s="10"/>
      <c r="E21" s="10"/>
    </row>
  </sheetData>
  <mergeCells count="3">
    <mergeCell ref="A6:G6"/>
    <mergeCell ref="A7:B7"/>
    <mergeCell ref="A10:D10"/>
  </mergeCells>
  <pageMargins left="0.7" right="0.7" top="0.75" bottom="0.75" header="0.3" footer="0.3"/>
  <pageSetup paperSize="9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20"/>
  <sheetViews>
    <sheetView workbookViewId="0">
      <selection activeCell="A8" sqref="A8"/>
    </sheetView>
  </sheetViews>
  <sheetFormatPr defaultRowHeight="15" x14ac:dyDescent="0.25"/>
  <cols>
    <col min="1" max="1" width="15.42578125" customWidth="1"/>
    <col min="3" max="3" width="13.7109375" customWidth="1"/>
  </cols>
  <sheetData>
    <row r="2" spans="1:7" ht="15.75" x14ac:dyDescent="0.25">
      <c r="A2" s="73" t="s">
        <v>22</v>
      </c>
      <c r="B2" s="2"/>
      <c r="C2" s="2"/>
      <c r="D2" s="2"/>
      <c r="E2" s="2"/>
      <c r="F2" s="2"/>
      <c r="G2" s="2"/>
    </row>
    <row r="3" spans="1:7" ht="15.75" x14ac:dyDescent="0.25">
      <c r="A3" s="73" t="s">
        <v>27</v>
      </c>
      <c r="B3" s="2"/>
      <c r="C3" s="2"/>
      <c r="D3" s="2"/>
      <c r="E3" s="2"/>
      <c r="F3" s="2"/>
      <c r="G3" s="2"/>
    </row>
    <row r="4" spans="1:7" ht="15.75" x14ac:dyDescent="0.25">
      <c r="A4" s="73" t="s">
        <v>11</v>
      </c>
      <c r="B4" s="2"/>
      <c r="C4" s="2"/>
      <c r="D4" s="2"/>
      <c r="E4" s="2"/>
      <c r="F4" s="2"/>
      <c r="G4" s="2"/>
    </row>
    <row r="5" spans="1:7" ht="15.75" x14ac:dyDescent="0.25">
      <c r="A5" s="73" t="s">
        <v>26</v>
      </c>
      <c r="B5" s="2"/>
      <c r="C5" s="2"/>
      <c r="D5" s="2"/>
      <c r="E5" s="2"/>
      <c r="F5" s="2"/>
      <c r="G5" s="2"/>
    </row>
    <row r="6" spans="1:7" ht="25.5" x14ac:dyDescent="0.35">
      <c r="A6" s="99" t="s">
        <v>23</v>
      </c>
      <c r="B6" s="99"/>
      <c r="C6" s="99"/>
      <c r="D6" s="99"/>
      <c r="E6" s="99"/>
      <c r="F6" s="99"/>
      <c r="G6" s="99"/>
    </row>
    <row r="7" spans="1:7" ht="15.75" x14ac:dyDescent="0.25">
      <c r="A7" s="100" t="s">
        <v>44</v>
      </c>
      <c r="B7" s="100"/>
      <c r="C7" s="2"/>
      <c r="D7" s="2"/>
      <c r="E7" s="2"/>
      <c r="F7" s="2"/>
      <c r="G7" s="74" t="s">
        <v>24</v>
      </c>
    </row>
    <row r="8" spans="1:7" ht="15.75" x14ac:dyDescent="0.25">
      <c r="A8" s="88">
        <v>46141</v>
      </c>
      <c r="B8" s="2"/>
      <c r="C8" s="2"/>
      <c r="D8" s="2"/>
      <c r="E8" s="2"/>
      <c r="F8" s="2"/>
      <c r="G8" s="74" t="s">
        <v>24</v>
      </c>
    </row>
    <row r="9" spans="1:7" ht="15.75" x14ac:dyDescent="0.25">
      <c r="A9" s="2"/>
      <c r="B9" s="2"/>
      <c r="C9" s="2"/>
      <c r="D9" s="2"/>
      <c r="E9" s="2"/>
      <c r="F9" s="2"/>
      <c r="G9" s="74" t="s">
        <v>24</v>
      </c>
    </row>
    <row r="10" spans="1:7" ht="54" customHeight="1" thickBot="1" x14ac:dyDescent="0.3">
      <c r="A10" s="101" t="s">
        <v>28</v>
      </c>
      <c r="B10" s="101"/>
      <c r="C10" s="101"/>
      <c r="D10" s="101"/>
      <c r="E10" s="2"/>
      <c r="F10" s="2"/>
      <c r="G10" s="74" t="s">
        <v>21</v>
      </c>
    </row>
    <row r="11" spans="1:7" ht="43.5" thickBot="1" x14ac:dyDescent="0.3">
      <c r="A11" s="75" t="s">
        <v>1</v>
      </c>
      <c r="B11" s="4" t="s">
        <v>2</v>
      </c>
      <c r="C11" s="5" t="s">
        <v>3</v>
      </c>
      <c r="D11" s="5" t="s">
        <v>4</v>
      </c>
      <c r="E11" s="6" t="s">
        <v>5</v>
      </c>
      <c r="F11" s="5" t="s">
        <v>6</v>
      </c>
      <c r="G11" s="7" t="s">
        <v>7</v>
      </c>
    </row>
    <row r="12" spans="1:7" x14ac:dyDescent="0.25">
      <c r="A12" s="32" t="s">
        <v>38</v>
      </c>
      <c r="B12" s="35">
        <v>15</v>
      </c>
      <c r="C12" s="9">
        <v>33.99</v>
      </c>
      <c r="D12" s="36">
        <v>5</v>
      </c>
      <c r="E12" s="36">
        <v>8.1</v>
      </c>
      <c r="F12" s="36">
        <v>7.4</v>
      </c>
      <c r="G12" s="36">
        <v>123</v>
      </c>
    </row>
    <row r="13" spans="1:7" x14ac:dyDescent="0.25">
      <c r="A13" s="76"/>
      <c r="B13" s="8"/>
      <c r="C13" s="77"/>
      <c r="D13" s="81"/>
      <c r="E13" s="81"/>
      <c r="F13" s="81"/>
      <c r="G13" s="81"/>
    </row>
    <row r="14" spans="1:7" x14ac:dyDescent="0.25">
      <c r="A14" s="76"/>
      <c r="B14" s="8"/>
      <c r="C14" s="77"/>
      <c r="D14" s="81"/>
      <c r="E14" s="81"/>
      <c r="F14" s="81"/>
      <c r="G14" s="81"/>
    </row>
    <row r="15" spans="1:7" x14ac:dyDescent="0.25">
      <c r="A15" s="76"/>
      <c r="B15" s="8"/>
      <c r="C15" s="9"/>
      <c r="D15" s="78"/>
      <c r="E15" s="78"/>
      <c r="F15" s="79"/>
      <c r="G15" s="78"/>
    </row>
    <row r="16" spans="1:7" x14ac:dyDescent="0.25">
      <c r="A16" t="s">
        <v>25</v>
      </c>
      <c r="C16" s="80">
        <f>C12</f>
        <v>33.99</v>
      </c>
      <c r="D16" s="80"/>
      <c r="E16" s="80"/>
      <c r="F16" s="80"/>
      <c r="G16" s="80"/>
    </row>
    <row r="18" spans="1:5" ht="15.75" x14ac:dyDescent="0.25">
      <c r="A18" s="73" t="s">
        <v>30</v>
      </c>
      <c r="B18" s="73"/>
      <c r="C18" s="73"/>
      <c r="D18" s="73"/>
    </row>
    <row r="19" spans="1:5" x14ac:dyDescent="0.25">
      <c r="A19" s="10" t="s">
        <v>29</v>
      </c>
      <c r="B19" s="10"/>
      <c r="C19" s="10"/>
      <c r="D19" s="10"/>
      <c r="E19" s="10"/>
    </row>
    <row r="20" spans="1:5" x14ac:dyDescent="0.25">
      <c r="A20" s="10" t="s">
        <v>31</v>
      </c>
      <c r="B20" s="10"/>
      <c r="C20" s="10"/>
      <c r="D20" s="10"/>
      <c r="E20" s="10"/>
    </row>
  </sheetData>
  <mergeCells count="3">
    <mergeCell ref="A6:G6"/>
    <mergeCell ref="A7:B7"/>
    <mergeCell ref="A10:D10"/>
  </mergeCells>
  <pageMargins left="0.7" right="0.7" top="0.75" bottom="0.75" header="0.3" footer="0.3"/>
  <pageSetup paperSize="9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21"/>
  <sheetViews>
    <sheetView workbookViewId="0">
      <selection activeCell="B27" sqref="B27"/>
    </sheetView>
  </sheetViews>
  <sheetFormatPr defaultRowHeight="15" x14ac:dyDescent="0.25"/>
  <cols>
    <col min="1" max="1" width="16" customWidth="1"/>
    <col min="2" max="2" width="17.85546875" customWidth="1"/>
    <col min="3" max="3" width="14.28515625" customWidth="1"/>
  </cols>
  <sheetData>
    <row r="2" spans="1:7" ht="15.75" x14ac:dyDescent="0.25">
      <c r="A2" s="73" t="s">
        <v>22</v>
      </c>
      <c r="B2" s="2"/>
      <c r="C2" s="2"/>
      <c r="D2" s="2"/>
      <c r="E2" s="2"/>
      <c r="F2" s="2"/>
      <c r="G2" s="2"/>
    </row>
    <row r="3" spans="1:7" ht="15.75" x14ac:dyDescent="0.25">
      <c r="A3" s="73" t="s">
        <v>27</v>
      </c>
      <c r="B3" s="2"/>
      <c r="C3" s="2"/>
      <c r="D3" s="2"/>
      <c r="E3" s="2"/>
      <c r="F3" s="2"/>
      <c r="G3" s="2"/>
    </row>
    <row r="4" spans="1:7" ht="15.75" x14ac:dyDescent="0.25">
      <c r="A4" s="73" t="s">
        <v>11</v>
      </c>
      <c r="B4" s="2"/>
      <c r="C4" s="2"/>
      <c r="D4" s="2"/>
      <c r="E4" s="2"/>
      <c r="F4" s="2"/>
      <c r="G4" s="2"/>
    </row>
    <row r="5" spans="1:7" ht="15.75" x14ac:dyDescent="0.25">
      <c r="A5" s="73" t="s">
        <v>26</v>
      </c>
      <c r="B5" s="2"/>
      <c r="C5" s="2"/>
      <c r="D5" s="2"/>
      <c r="E5" s="2"/>
      <c r="F5" s="2"/>
      <c r="G5" s="2"/>
    </row>
    <row r="6" spans="1:7" ht="25.5" x14ac:dyDescent="0.35">
      <c r="A6" s="99" t="s">
        <v>23</v>
      </c>
      <c r="B6" s="99"/>
      <c r="C6" s="99"/>
      <c r="D6" s="99"/>
      <c r="E6" s="99"/>
      <c r="F6" s="99"/>
      <c r="G6" s="99"/>
    </row>
    <row r="7" spans="1:7" ht="15.75" x14ac:dyDescent="0.25">
      <c r="A7" s="100" t="s">
        <v>44</v>
      </c>
      <c r="B7" s="100"/>
      <c r="C7" s="2"/>
      <c r="D7" s="2"/>
      <c r="E7" s="2"/>
      <c r="F7" s="2"/>
      <c r="G7" s="74" t="s">
        <v>24</v>
      </c>
    </row>
    <row r="8" spans="1:7" ht="15.75" x14ac:dyDescent="0.25">
      <c r="A8" s="88">
        <v>46142</v>
      </c>
      <c r="B8" s="2"/>
      <c r="C8" s="2"/>
      <c r="D8" s="2"/>
      <c r="E8" s="2"/>
      <c r="F8" s="2"/>
      <c r="G8" s="74" t="s">
        <v>24</v>
      </c>
    </row>
    <row r="9" spans="1:7" ht="15.75" x14ac:dyDescent="0.25">
      <c r="A9" s="2"/>
      <c r="B9" s="2"/>
      <c r="C9" s="2"/>
      <c r="D9" s="2"/>
      <c r="E9" s="2"/>
      <c r="F9" s="2"/>
      <c r="G9" s="74" t="s">
        <v>24</v>
      </c>
    </row>
    <row r="10" spans="1:7" ht="39.75" customHeight="1" thickBot="1" x14ac:dyDescent="0.3">
      <c r="A10" s="101" t="s">
        <v>28</v>
      </c>
      <c r="B10" s="101"/>
      <c r="C10" s="101"/>
      <c r="D10" s="101"/>
      <c r="E10" s="2"/>
      <c r="F10" s="2"/>
      <c r="G10" s="74" t="s">
        <v>21</v>
      </c>
    </row>
    <row r="11" spans="1:7" ht="43.5" thickBot="1" x14ac:dyDescent="0.3">
      <c r="A11" s="75" t="s">
        <v>1</v>
      </c>
      <c r="B11" s="4" t="s">
        <v>2</v>
      </c>
      <c r="C11" s="5" t="s">
        <v>3</v>
      </c>
      <c r="D11" s="5" t="s">
        <v>4</v>
      </c>
      <c r="E11" s="6" t="s">
        <v>5</v>
      </c>
      <c r="F11" s="5" t="s">
        <v>6</v>
      </c>
      <c r="G11" s="7" t="s">
        <v>7</v>
      </c>
    </row>
    <row r="12" spans="1:7" ht="30" x14ac:dyDescent="0.25">
      <c r="A12" s="32" t="s">
        <v>50</v>
      </c>
      <c r="B12" s="33">
        <v>60</v>
      </c>
      <c r="C12" s="9" t="s">
        <v>51</v>
      </c>
      <c r="D12" s="34">
        <v>8.4</v>
      </c>
      <c r="E12" s="34">
        <v>0.5</v>
      </c>
      <c r="F12" s="34">
        <v>0</v>
      </c>
      <c r="G12" s="34">
        <v>1.5</v>
      </c>
    </row>
    <row r="13" spans="1:7" x14ac:dyDescent="0.25">
      <c r="A13" s="32"/>
      <c r="B13" s="35"/>
      <c r="C13" s="9"/>
      <c r="D13" s="36"/>
      <c r="E13" s="36"/>
      <c r="F13" s="36"/>
      <c r="G13" s="36"/>
    </row>
    <row r="14" spans="1:7" x14ac:dyDescent="0.25">
      <c r="A14" s="76"/>
      <c r="B14" s="8"/>
      <c r="C14" s="77"/>
      <c r="D14" s="81"/>
      <c r="E14" s="81"/>
      <c r="F14" s="81"/>
      <c r="G14" s="81"/>
    </row>
    <row r="15" spans="1:7" x14ac:dyDescent="0.25">
      <c r="A15" s="76"/>
      <c r="B15" s="8"/>
      <c r="C15" s="77"/>
      <c r="D15" s="81"/>
      <c r="E15" s="81"/>
      <c r="F15" s="81"/>
      <c r="G15" s="81"/>
    </row>
    <row r="16" spans="1:7" x14ac:dyDescent="0.25">
      <c r="A16" s="76"/>
      <c r="B16" s="8"/>
      <c r="C16" s="9"/>
      <c r="D16" s="78"/>
      <c r="E16" s="78"/>
      <c r="F16" s="79"/>
      <c r="G16" s="78"/>
    </row>
    <row r="17" spans="1:7" x14ac:dyDescent="0.25">
      <c r="A17" t="s">
        <v>25</v>
      </c>
      <c r="C17" s="80" t="str">
        <f>C12</f>
        <v>38,00 руб.</v>
      </c>
      <c r="D17" s="80"/>
      <c r="E17" s="80"/>
      <c r="F17" s="80"/>
      <c r="G17" s="80"/>
    </row>
    <row r="19" spans="1:7" ht="15.75" x14ac:dyDescent="0.25">
      <c r="A19" s="73" t="s">
        <v>30</v>
      </c>
      <c r="B19" s="73"/>
      <c r="C19" s="73"/>
      <c r="D19" s="73"/>
    </row>
    <row r="20" spans="1:7" x14ac:dyDescent="0.25">
      <c r="A20" s="10" t="s">
        <v>29</v>
      </c>
      <c r="B20" s="10"/>
      <c r="C20" s="10"/>
      <c r="D20" s="10"/>
      <c r="E20" s="10"/>
    </row>
    <row r="21" spans="1:7" x14ac:dyDescent="0.25">
      <c r="A21" s="10" t="s">
        <v>31</v>
      </c>
      <c r="B21" s="10"/>
      <c r="C21" s="10"/>
      <c r="D21" s="10"/>
      <c r="E21" s="10"/>
    </row>
  </sheetData>
  <mergeCells count="3">
    <mergeCell ref="A6:G6"/>
    <mergeCell ref="A7:B7"/>
    <mergeCell ref="A10:D10"/>
  </mergeCells>
  <pageMargins left="0.7" right="0.7" top="0.75" bottom="0.75" header="0.3" footer="0.3"/>
  <pageSetup paperSize="9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21"/>
  <sheetViews>
    <sheetView workbookViewId="0">
      <selection activeCell="E24" sqref="E24"/>
    </sheetView>
  </sheetViews>
  <sheetFormatPr defaultRowHeight="15" x14ac:dyDescent="0.25"/>
  <cols>
    <col min="1" max="1" width="18.28515625" customWidth="1"/>
    <col min="3" max="3" width="13" customWidth="1"/>
  </cols>
  <sheetData>
    <row r="2" spans="1:7" ht="15.75" x14ac:dyDescent="0.25">
      <c r="A2" s="73" t="s">
        <v>22</v>
      </c>
      <c r="B2" s="2"/>
      <c r="C2" s="2"/>
      <c r="D2" s="2"/>
      <c r="E2" s="2"/>
      <c r="F2" s="2"/>
      <c r="G2" s="2"/>
    </row>
    <row r="3" spans="1:7" ht="15.75" x14ac:dyDescent="0.25">
      <c r="A3" s="73" t="s">
        <v>27</v>
      </c>
      <c r="B3" s="2"/>
      <c r="C3" s="2"/>
      <c r="D3" s="2"/>
      <c r="E3" s="2"/>
      <c r="F3" s="2"/>
      <c r="G3" s="2"/>
    </row>
    <row r="4" spans="1:7" ht="15.75" x14ac:dyDescent="0.25">
      <c r="A4" s="73" t="s">
        <v>11</v>
      </c>
      <c r="B4" s="2"/>
      <c r="C4" s="2"/>
      <c r="D4" s="2"/>
      <c r="E4" s="2"/>
      <c r="F4" s="2"/>
      <c r="G4" s="2"/>
    </row>
    <row r="5" spans="1:7" ht="15.75" x14ac:dyDescent="0.25">
      <c r="A5" s="73" t="s">
        <v>26</v>
      </c>
      <c r="B5" s="2"/>
      <c r="C5" s="2"/>
      <c r="D5" s="2"/>
      <c r="E5" s="2"/>
      <c r="F5" s="2"/>
      <c r="G5" s="2"/>
    </row>
    <row r="6" spans="1:7" ht="25.5" x14ac:dyDescent="0.35">
      <c r="A6" s="99" t="s">
        <v>23</v>
      </c>
      <c r="B6" s="99"/>
      <c r="C6" s="99"/>
      <c r="D6" s="99"/>
      <c r="E6" s="99"/>
      <c r="F6" s="99"/>
      <c r="G6" s="99"/>
    </row>
    <row r="7" spans="1:7" ht="15.75" x14ac:dyDescent="0.25">
      <c r="A7" s="100" t="s">
        <v>44</v>
      </c>
      <c r="B7" s="100"/>
      <c r="C7" s="2"/>
      <c r="D7" s="2"/>
      <c r="E7" s="2"/>
      <c r="F7" s="2"/>
      <c r="G7" s="74" t="s">
        <v>24</v>
      </c>
    </row>
    <row r="8" spans="1:7" ht="15.75" x14ac:dyDescent="0.25">
      <c r="A8" s="88">
        <v>46143</v>
      </c>
      <c r="B8" s="2"/>
      <c r="C8" s="2"/>
      <c r="D8" s="2"/>
      <c r="E8" s="2"/>
      <c r="F8" s="2"/>
      <c r="G8" s="74" t="s">
        <v>24</v>
      </c>
    </row>
    <row r="9" spans="1:7" ht="15.75" x14ac:dyDescent="0.25">
      <c r="A9" s="2"/>
      <c r="B9" s="2"/>
      <c r="C9" s="2"/>
      <c r="D9" s="2"/>
      <c r="E9" s="2"/>
      <c r="F9" s="2"/>
      <c r="G9" s="74" t="s">
        <v>24</v>
      </c>
    </row>
    <row r="10" spans="1:7" ht="39" customHeight="1" thickBot="1" x14ac:dyDescent="0.3">
      <c r="A10" s="101" t="s">
        <v>28</v>
      </c>
      <c r="B10" s="101"/>
      <c r="C10" s="101"/>
      <c r="D10" s="101"/>
      <c r="E10" s="2"/>
      <c r="F10" s="2"/>
      <c r="G10" s="74" t="s">
        <v>21</v>
      </c>
    </row>
    <row r="11" spans="1:7" ht="43.5" thickBot="1" x14ac:dyDescent="0.3">
      <c r="A11" s="75" t="s">
        <v>1</v>
      </c>
      <c r="B11" s="4" t="s">
        <v>2</v>
      </c>
      <c r="C11" s="5" t="s">
        <v>3</v>
      </c>
      <c r="D11" s="5" t="s">
        <v>4</v>
      </c>
      <c r="E11" s="6" t="s">
        <v>5</v>
      </c>
      <c r="F11" s="5" t="s">
        <v>6</v>
      </c>
      <c r="G11" s="7" t="s">
        <v>7</v>
      </c>
    </row>
    <row r="12" spans="1:7" ht="30" x14ac:dyDescent="0.25">
      <c r="A12" s="32" t="s">
        <v>41</v>
      </c>
      <c r="B12" s="33">
        <v>60</v>
      </c>
      <c r="C12" s="9">
        <v>36</v>
      </c>
      <c r="D12" s="34">
        <v>14.4</v>
      </c>
      <c r="E12" s="34">
        <v>0.6</v>
      </c>
      <c r="F12" s="34">
        <v>0.1</v>
      </c>
      <c r="G12" s="34">
        <v>2.2000000000000002</v>
      </c>
    </row>
    <row r="13" spans="1:7" x14ac:dyDescent="0.25">
      <c r="A13" s="76"/>
      <c r="B13" s="8"/>
      <c r="C13" s="77"/>
      <c r="D13" s="81"/>
      <c r="E13" s="81"/>
      <c r="F13" s="81"/>
      <c r="G13" s="81"/>
    </row>
    <row r="14" spans="1:7" x14ac:dyDescent="0.25">
      <c r="A14" s="76"/>
      <c r="B14" s="8"/>
      <c r="C14" s="77"/>
      <c r="D14" s="81"/>
      <c r="E14" s="81"/>
      <c r="F14" s="81"/>
      <c r="G14" s="81"/>
    </row>
    <row r="15" spans="1:7" x14ac:dyDescent="0.25">
      <c r="A15" s="76"/>
      <c r="B15" s="8"/>
      <c r="C15" s="77"/>
      <c r="D15" s="81"/>
      <c r="E15" s="81"/>
      <c r="F15" s="81"/>
      <c r="G15" s="81"/>
    </row>
    <row r="16" spans="1:7" x14ac:dyDescent="0.25">
      <c r="A16" s="76"/>
      <c r="B16" s="8"/>
      <c r="C16" s="9"/>
      <c r="D16" s="78"/>
      <c r="E16" s="78"/>
      <c r="F16" s="79"/>
      <c r="G16" s="78"/>
    </row>
    <row r="17" spans="1:7" x14ac:dyDescent="0.25">
      <c r="A17" t="s">
        <v>25</v>
      </c>
      <c r="C17" s="80">
        <f>C12+C16+C13+C14+C15</f>
        <v>36</v>
      </c>
      <c r="D17" s="80"/>
      <c r="E17" s="80"/>
      <c r="F17" s="80"/>
      <c r="G17" s="80"/>
    </row>
    <row r="19" spans="1:7" ht="15.75" x14ac:dyDescent="0.25">
      <c r="A19" s="73" t="s">
        <v>30</v>
      </c>
      <c r="B19" s="73"/>
      <c r="C19" s="73"/>
      <c r="D19" s="73"/>
    </row>
    <row r="20" spans="1:7" x14ac:dyDescent="0.25">
      <c r="A20" s="10" t="s">
        <v>29</v>
      </c>
      <c r="B20" s="10"/>
      <c r="C20" s="10"/>
      <c r="D20" s="10"/>
      <c r="E20" s="10"/>
    </row>
    <row r="21" spans="1:7" x14ac:dyDescent="0.25">
      <c r="A21" s="10" t="s">
        <v>31</v>
      </c>
      <c r="B21" s="10"/>
      <c r="C21" s="10"/>
      <c r="D21" s="10"/>
      <c r="E21" s="10"/>
    </row>
  </sheetData>
  <mergeCells count="3">
    <mergeCell ref="A6:G6"/>
    <mergeCell ref="A7:B7"/>
    <mergeCell ref="A10:D10"/>
  </mergeCells>
  <pageMargins left="0.7" right="0.7" top="0.75" bottom="0.75" header="0.3" footer="0.3"/>
  <pageSetup paperSize="9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21"/>
  <sheetViews>
    <sheetView workbookViewId="0">
      <selection activeCell="B15" sqref="B15"/>
    </sheetView>
  </sheetViews>
  <sheetFormatPr defaultRowHeight="15" x14ac:dyDescent="0.25"/>
  <cols>
    <col min="1" max="1" width="26.28515625" customWidth="1"/>
    <col min="2" max="2" width="17.5703125" customWidth="1"/>
    <col min="3" max="3" width="17" customWidth="1"/>
  </cols>
  <sheetData>
    <row r="2" spans="1:7" ht="15.75" x14ac:dyDescent="0.25">
      <c r="A2" s="73" t="s">
        <v>22</v>
      </c>
      <c r="B2" s="2"/>
      <c r="C2" s="2"/>
      <c r="D2" s="2"/>
      <c r="E2" s="2"/>
      <c r="F2" s="2"/>
      <c r="G2" s="2"/>
    </row>
    <row r="3" spans="1:7" ht="15.75" x14ac:dyDescent="0.25">
      <c r="A3" s="73" t="s">
        <v>27</v>
      </c>
      <c r="B3" s="2"/>
      <c r="C3" s="2"/>
      <c r="D3" s="2"/>
      <c r="E3" s="2"/>
      <c r="F3" s="2"/>
      <c r="G3" s="2"/>
    </row>
    <row r="4" spans="1:7" ht="15.75" x14ac:dyDescent="0.25">
      <c r="A4" s="73" t="s">
        <v>11</v>
      </c>
      <c r="B4" s="2"/>
      <c r="C4" s="2"/>
      <c r="D4" s="2"/>
      <c r="E4" s="2"/>
      <c r="F4" s="2"/>
      <c r="G4" s="2"/>
    </row>
    <row r="5" spans="1:7" ht="15.75" x14ac:dyDescent="0.25">
      <c r="A5" s="73" t="s">
        <v>26</v>
      </c>
      <c r="B5" s="2"/>
      <c r="C5" s="2"/>
      <c r="D5" s="2"/>
      <c r="E5" s="2"/>
      <c r="F5" s="2"/>
      <c r="G5" s="2"/>
    </row>
    <row r="6" spans="1:7" ht="25.5" x14ac:dyDescent="0.35">
      <c r="A6" s="99" t="s">
        <v>23</v>
      </c>
      <c r="B6" s="99"/>
      <c r="C6" s="99"/>
      <c r="D6" s="99"/>
      <c r="E6" s="99"/>
      <c r="F6" s="99"/>
      <c r="G6" s="99"/>
    </row>
    <row r="7" spans="1:7" ht="15.75" x14ac:dyDescent="0.25">
      <c r="A7" s="100" t="s">
        <v>44</v>
      </c>
      <c r="B7" s="100"/>
      <c r="C7" s="2"/>
      <c r="D7" s="2"/>
      <c r="E7" s="2"/>
      <c r="F7" s="2"/>
      <c r="G7" s="74" t="s">
        <v>24</v>
      </c>
    </row>
    <row r="8" spans="1:7" ht="15.75" x14ac:dyDescent="0.25">
      <c r="A8" s="88">
        <v>46146</v>
      </c>
      <c r="B8" s="2"/>
      <c r="C8" s="2"/>
      <c r="D8" s="2"/>
      <c r="E8" s="2"/>
      <c r="F8" s="2"/>
      <c r="G8" s="74" t="s">
        <v>24</v>
      </c>
    </row>
    <row r="9" spans="1:7" ht="15.75" x14ac:dyDescent="0.25">
      <c r="A9" s="2"/>
      <c r="B9" s="2"/>
      <c r="C9" s="2"/>
      <c r="D9" s="2"/>
      <c r="E9" s="2"/>
      <c r="F9" s="2"/>
      <c r="G9" s="74" t="s">
        <v>24</v>
      </c>
    </row>
    <row r="10" spans="1:7" ht="49.5" customHeight="1" thickBot="1" x14ac:dyDescent="0.3">
      <c r="A10" s="101" t="s">
        <v>28</v>
      </c>
      <c r="B10" s="101"/>
      <c r="C10" s="101"/>
      <c r="D10" s="101"/>
      <c r="E10" s="2"/>
      <c r="F10" s="2"/>
      <c r="G10" s="74" t="s">
        <v>21</v>
      </c>
    </row>
    <row r="11" spans="1:7" ht="43.5" thickBot="1" x14ac:dyDescent="0.3">
      <c r="A11" s="75" t="s">
        <v>1</v>
      </c>
      <c r="B11" s="4" t="s">
        <v>2</v>
      </c>
      <c r="C11" s="5" t="s">
        <v>3</v>
      </c>
      <c r="D11" s="5" t="s">
        <v>4</v>
      </c>
      <c r="E11" s="6" t="s">
        <v>5</v>
      </c>
      <c r="F11" s="5" t="s">
        <v>6</v>
      </c>
      <c r="G11" s="7" t="s">
        <v>7</v>
      </c>
    </row>
    <row r="12" spans="1:7" x14ac:dyDescent="0.25">
      <c r="A12" s="32" t="s">
        <v>38</v>
      </c>
      <c r="B12" s="35">
        <v>15</v>
      </c>
      <c r="C12" s="9">
        <v>33.99</v>
      </c>
      <c r="D12" s="36">
        <v>5</v>
      </c>
      <c r="E12" s="36">
        <v>8.1</v>
      </c>
      <c r="F12" s="36">
        <v>7.4</v>
      </c>
      <c r="G12" s="36">
        <v>123</v>
      </c>
    </row>
    <row r="13" spans="1:7" x14ac:dyDescent="0.25">
      <c r="A13" s="76"/>
      <c r="B13" s="8"/>
      <c r="C13" s="77"/>
      <c r="D13" s="81"/>
      <c r="E13" s="81"/>
      <c r="F13" s="81"/>
      <c r="G13" s="81"/>
    </row>
    <row r="14" spans="1:7" x14ac:dyDescent="0.25">
      <c r="A14" s="76"/>
      <c r="B14" s="8"/>
      <c r="C14" s="77"/>
      <c r="D14" s="81"/>
      <c r="E14" s="81"/>
      <c r="F14" s="81"/>
      <c r="G14" s="81"/>
    </row>
    <row r="15" spans="1:7" x14ac:dyDescent="0.25">
      <c r="A15" s="76"/>
      <c r="B15" s="8"/>
      <c r="C15" s="77"/>
      <c r="D15" s="81"/>
      <c r="E15" s="81"/>
      <c r="F15" s="81"/>
      <c r="G15" s="81"/>
    </row>
    <row r="16" spans="1:7" x14ac:dyDescent="0.25">
      <c r="A16" s="76"/>
      <c r="B16" s="8"/>
      <c r="C16" s="9"/>
      <c r="D16" s="78"/>
      <c r="E16" s="78"/>
      <c r="F16" s="79"/>
      <c r="G16" s="78"/>
    </row>
    <row r="17" spans="1:7" x14ac:dyDescent="0.25">
      <c r="A17" t="s">
        <v>25</v>
      </c>
      <c r="C17" s="80">
        <f>C12+C16+C13+C14+C15</f>
        <v>33.99</v>
      </c>
      <c r="D17" s="80"/>
      <c r="E17" s="80"/>
      <c r="F17" s="80"/>
      <c r="G17" s="80"/>
    </row>
    <row r="19" spans="1:7" ht="15.75" x14ac:dyDescent="0.25">
      <c r="A19" s="73" t="s">
        <v>30</v>
      </c>
      <c r="B19" s="73"/>
      <c r="C19" s="73"/>
      <c r="D19" s="73"/>
    </row>
    <row r="20" spans="1:7" x14ac:dyDescent="0.25">
      <c r="A20" s="10" t="s">
        <v>29</v>
      </c>
      <c r="B20" s="10"/>
      <c r="C20" s="10"/>
      <c r="D20" s="10"/>
      <c r="E20" s="10"/>
    </row>
    <row r="21" spans="1:7" x14ac:dyDescent="0.25">
      <c r="A21" s="10" t="s">
        <v>31</v>
      </c>
      <c r="B21" s="10"/>
      <c r="C21" s="10"/>
      <c r="D21" s="10"/>
      <c r="E21" s="10"/>
    </row>
  </sheetData>
  <mergeCells count="3">
    <mergeCell ref="A6:G6"/>
    <mergeCell ref="A7:B7"/>
    <mergeCell ref="A10:D10"/>
  </mergeCells>
  <pageMargins left="0.7" right="0.7" top="0.75" bottom="0.75" header="0.3" footer="0.3"/>
  <pageSetup paperSize="9" scale="89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21"/>
  <sheetViews>
    <sheetView workbookViewId="0">
      <selection activeCell="F26" sqref="F26"/>
    </sheetView>
  </sheetViews>
  <sheetFormatPr defaultRowHeight="15" x14ac:dyDescent="0.25"/>
  <cols>
    <col min="1" max="1" width="17" customWidth="1"/>
    <col min="2" max="2" width="15.42578125" customWidth="1"/>
    <col min="3" max="3" width="16.7109375" customWidth="1"/>
  </cols>
  <sheetData>
    <row r="2" spans="1:7" ht="15.75" x14ac:dyDescent="0.25">
      <c r="A2" s="73" t="s">
        <v>22</v>
      </c>
      <c r="B2" s="2"/>
      <c r="C2" s="2"/>
      <c r="D2" s="2"/>
      <c r="E2" s="2"/>
      <c r="F2" s="2"/>
      <c r="G2" s="2"/>
    </row>
    <row r="3" spans="1:7" ht="15.75" x14ac:dyDescent="0.25">
      <c r="A3" s="73" t="s">
        <v>27</v>
      </c>
      <c r="B3" s="2"/>
      <c r="C3" s="2"/>
      <c r="D3" s="2"/>
      <c r="E3" s="2"/>
      <c r="F3" s="2"/>
      <c r="G3" s="2"/>
    </row>
    <row r="4" spans="1:7" ht="15.75" x14ac:dyDescent="0.25">
      <c r="A4" s="73" t="s">
        <v>11</v>
      </c>
      <c r="B4" s="2"/>
      <c r="C4" s="2"/>
      <c r="D4" s="2"/>
      <c r="E4" s="2"/>
      <c r="F4" s="2"/>
      <c r="G4" s="2"/>
    </row>
    <row r="5" spans="1:7" ht="15.75" x14ac:dyDescent="0.25">
      <c r="A5" s="73" t="s">
        <v>26</v>
      </c>
      <c r="B5" s="2"/>
      <c r="C5" s="2"/>
      <c r="D5" s="2"/>
      <c r="E5" s="2"/>
      <c r="F5" s="2"/>
      <c r="G5" s="2"/>
    </row>
    <row r="6" spans="1:7" ht="25.5" x14ac:dyDescent="0.35">
      <c r="A6" s="99" t="s">
        <v>23</v>
      </c>
      <c r="B6" s="99"/>
      <c r="C6" s="99"/>
      <c r="D6" s="99"/>
      <c r="E6" s="99"/>
      <c r="F6" s="99"/>
      <c r="G6" s="99"/>
    </row>
    <row r="7" spans="1:7" ht="15.75" x14ac:dyDescent="0.25">
      <c r="A7" s="100" t="s">
        <v>44</v>
      </c>
      <c r="B7" s="100"/>
      <c r="C7" s="2"/>
      <c r="D7" s="2"/>
      <c r="E7" s="2"/>
      <c r="F7" s="2"/>
      <c r="G7" s="74" t="s">
        <v>24</v>
      </c>
    </row>
    <row r="8" spans="1:7" ht="15.75" x14ac:dyDescent="0.25">
      <c r="A8" s="88">
        <v>46147</v>
      </c>
      <c r="B8" s="2"/>
      <c r="C8" s="2"/>
      <c r="D8" s="2"/>
      <c r="E8" s="2"/>
      <c r="F8" s="2"/>
      <c r="G8" s="74" t="s">
        <v>24</v>
      </c>
    </row>
    <row r="9" spans="1:7" ht="15.75" x14ac:dyDescent="0.25">
      <c r="A9" s="2"/>
      <c r="B9" s="2"/>
      <c r="C9" s="2"/>
      <c r="D9" s="2"/>
      <c r="E9" s="2"/>
      <c r="F9" s="2"/>
      <c r="G9" s="74" t="s">
        <v>24</v>
      </c>
    </row>
    <row r="10" spans="1:7" ht="39" customHeight="1" thickBot="1" x14ac:dyDescent="0.3">
      <c r="A10" s="101" t="s">
        <v>28</v>
      </c>
      <c r="B10" s="101"/>
      <c r="C10" s="101"/>
      <c r="D10" s="101"/>
      <c r="E10" s="2"/>
      <c r="F10" s="2"/>
      <c r="G10" s="74" t="s">
        <v>21</v>
      </c>
    </row>
    <row r="11" spans="1:7" ht="43.5" thickBot="1" x14ac:dyDescent="0.3">
      <c r="A11" s="75" t="s">
        <v>1</v>
      </c>
      <c r="B11" s="4" t="s">
        <v>2</v>
      </c>
      <c r="C11" s="5" t="s">
        <v>3</v>
      </c>
      <c r="D11" s="5" t="s">
        <v>4</v>
      </c>
      <c r="E11" s="6" t="s">
        <v>5</v>
      </c>
      <c r="F11" s="5" t="s">
        <v>6</v>
      </c>
      <c r="G11" s="7" t="s">
        <v>7</v>
      </c>
    </row>
    <row r="12" spans="1:7" ht="30" x14ac:dyDescent="0.25">
      <c r="A12" s="32" t="s">
        <v>50</v>
      </c>
      <c r="B12" s="33">
        <v>60</v>
      </c>
      <c r="C12" s="9" t="s">
        <v>51</v>
      </c>
      <c r="D12" s="34">
        <v>8.4</v>
      </c>
      <c r="E12" s="34">
        <v>0.5</v>
      </c>
      <c r="F12" s="34">
        <v>0</v>
      </c>
      <c r="G12" s="34">
        <v>1.5</v>
      </c>
    </row>
    <row r="13" spans="1:7" x14ac:dyDescent="0.25">
      <c r="A13" s="76"/>
      <c r="B13" s="8"/>
      <c r="C13" s="77"/>
      <c r="D13" s="81"/>
      <c r="E13" s="81"/>
      <c r="F13" s="81"/>
      <c r="G13" s="81"/>
    </row>
    <row r="14" spans="1:7" x14ac:dyDescent="0.25">
      <c r="A14" s="76"/>
      <c r="B14" s="8"/>
      <c r="C14" s="77"/>
      <c r="D14" s="81"/>
      <c r="E14" s="81"/>
      <c r="F14" s="81"/>
      <c r="G14" s="81"/>
    </row>
    <row r="15" spans="1:7" x14ac:dyDescent="0.25">
      <c r="A15" s="76"/>
      <c r="B15" s="8"/>
      <c r="C15" s="77"/>
      <c r="D15" s="81"/>
      <c r="E15" s="81"/>
      <c r="F15" s="81"/>
      <c r="G15" s="81"/>
    </row>
    <row r="16" spans="1:7" x14ac:dyDescent="0.25">
      <c r="A16" s="76"/>
      <c r="B16" s="8"/>
      <c r="C16" s="9"/>
      <c r="D16" s="78"/>
      <c r="E16" s="78"/>
      <c r="F16" s="79"/>
      <c r="G16" s="78"/>
    </row>
    <row r="17" spans="1:7" x14ac:dyDescent="0.25">
      <c r="A17" t="s">
        <v>25</v>
      </c>
      <c r="C17" s="80">
        <v>38</v>
      </c>
      <c r="D17" s="80"/>
      <c r="E17" s="80"/>
      <c r="F17" s="80"/>
      <c r="G17" s="80"/>
    </row>
    <row r="19" spans="1:7" ht="15.75" x14ac:dyDescent="0.25">
      <c r="A19" s="73" t="s">
        <v>30</v>
      </c>
      <c r="B19" s="73"/>
      <c r="C19" s="73"/>
      <c r="D19" s="73"/>
    </row>
    <row r="20" spans="1:7" x14ac:dyDescent="0.25">
      <c r="A20" s="10" t="s">
        <v>29</v>
      </c>
      <c r="B20" s="10"/>
      <c r="C20" s="10"/>
      <c r="D20" s="10"/>
      <c r="E20" s="10"/>
    </row>
    <row r="21" spans="1:7" x14ac:dyDescent="0.25">
      <c r="A21" s="10" t="s">
        <v>31</v>
      </c>
      <c r="B21" s="10"/>
      <c r="C21" s="10"/>
      <c r="D21" s="10"/>
      <c r="E21" s="10"/>
    </row>
  </sheetData>
  <mergeCells count="3">
    <mergeCell ref="A6:G6"/>
    <mergeCell ref="A7:B7"/>
    <mergeCell ref="A10:D10"/>
  </mergeCells>
  <pageMargins left="0.7" right="0.7" top="0.75" bottom="0.75" header="0.3" footer="0.3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13</vt:i4>
      </vt:variant>
    </vt:vector>
  </HeadingPairs>
  <TitlesOfParts>
    <vt:vector size="13" baseType="lpstr">
      <vt:lpstr>для школы на печать</vt:lpstr>
      <vt:lpstr>перспективное</vt:lpstr>
      <vt:lpstr>27.04</vt:lpstr>
      <vt:lpstr>28.04</vt:lpstr>
      <vt:lpstr>29.04</vt:lpstr>
      <vt:lpstr>30.04</vt:lpstr>
      <vt:lpstr>01.05</vt:lpstr>
      <vt:lpstr>04.05</vt:lpstr>
      <vt:lpstr>05.05</vt:lpstr>
      <vt:lpstr>06.05</vt:lpstr>
      <vt:lpstr>07.05</vt:lpstr>
      <vt:lpstr>08.05</vt:lpstr>
      <vt:lpstr>расчетный итоговый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2026-04-21T09:39:26Z</dcterms:modified>
</cp:coreProperties>
</file>